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09" documentId="13_ncr:1_{F6CB121F-512D-4AA6-A0C1-0FB36C537598}" xr6:coauthVersionLast="47" xr6:coauthVersionMax="47" xr10:uidLastSave="{8122C561-4D44-49AB-9C29-95CA63671A1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I2" i="6"/>
  <c r="I5" i="6"/>
  <c r="L2" i="6"/>
  <c r="L5" i="6"/>
  <c r="L4" i="6"/>
  <c r="J5" i="6"/>
  <c r="J2" i="6"/>
  <c r="J4" i="6"/>
  <c r="I4" i="6"/>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<sst xmlns="http://schemas.openxmlformats.org/spreadsheetml/2006/main" count="178590" uniqueCount="39077">
  <si>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</si>
  <si>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</si>
  <si>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</si>
  <si>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</si>
  <si>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</si>
  <si>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</si>
  <si>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</si>
  <si>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</si>
  <si>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</si>
  <si>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</si>
  <si>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</si>
  <si>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</si>
  <si>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</si>
  <si>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</si>
  <si>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</si>
  <si>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</si>
  <si>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</si>
  <si>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</si>
  <si>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</si>
  <si>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</si>
  <si>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</si>
  <si>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</si>
  <si>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</si>
  <si>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</si>
  <si>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</si>
  <si>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</si>
  <si>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</si>
  <si>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</si>
  <si>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</si>
  <si>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</si>
  <si>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</si>
  <si>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</si>
  <si>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</si>
  <si>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</si>
  <si>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</si>
  <si>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</si>
  <si>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</si>
  <si>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</si>
  <si>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</si>
  <si>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</si>
  <si>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</si>
  <si>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</si>
  <si>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</si>
  <si>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</si>
  <si>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</si>
  <si>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</si>
  <si>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</si>
  <si>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</si>
  <si>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</si>
  <si>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</si>
  <si>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</si>
  <si>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</si>
  <si>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</si>
  <si>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</si>
  <si>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</si>
  <si>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</si>
  <si>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</si>
  <si>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</si>
  <si>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</si>
  <si>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</si>
  <si>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</si>
  <si>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</si>
  <si>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</si>
  <si>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</si>
  <si>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</si>
  <si>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</si>
  <si>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</si>
  <si>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</si>
  <si>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</si>
  <si>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</si>
  <si>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</si>
  <si>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</si>
  <si>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</si>
  <si>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</si>
  <si>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</si>
  <si>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</si>
  <si>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</si>
  <si>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</si>
  <si>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</si>
  <si>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</si>
  <si>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</si>
  <si>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</si>
  <si>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</si>
  <si>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</si>
  <si>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</si>
  <si>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</si>
  <si>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</si>
  <si>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</si>
  <si>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</si>
  <si>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</si>
  <si>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</si>
  <si>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</si>
  <si>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</si>
  <si>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</si>
  <si>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</si>
  <si>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</si>
  <si>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</si>
  <si>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</si>
  <si>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</si>
  <si>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</si>
  <si>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</si>
  <si>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</si>
  <si>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</si>
  <si>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</si>
  <si>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</si>
  <si>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</si>
  <si>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</si>
  <si>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</si>
  <si>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</si>
  <si>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</si>
  <si>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</si>
  <si>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</si>
  <si>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</si>
  <si>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</si>
  <si>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</si>
  <si>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</si>
  <si>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</si>
  <si>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</si>
  <si>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</si>
  <si>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</si>
  <si>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</si>
  <si>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</si>
  <si>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</si>
  <si>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</si>
  <si>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</si>
  <si>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</si>
  <si>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</si>
  <si>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</si>
  <si>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</si>
  <si>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</si>
  <si>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</si>
  <si>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</si>
  <si>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</si>
  <si>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</si>
  <si>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</si>
  <si>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</si>
  <si>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</si>
  <si>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</si>
  <si>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</si>
  <si>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</si>
  <si>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</si>
  <si>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</si>
  <si>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</si>
  <si>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</si>
  <si>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</si>
  <si>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</si>
  <si>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</si>
  <si>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</si>
  <si>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</si>
  <si>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</si>
  <si>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</si>
  <si>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</si>
  <si>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</si>
  <si>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</si>
  <si>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</si>
  <si>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</si>
  <si>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</si>
  <si>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</si>
  <si>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</si>
  <si>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</si>
  <si>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</si>
  <si>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</si>
  <si>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</si>
  <si>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</si>
  <si>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</si>
  <si>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</si>
  <si>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</si>
  <si>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</si>
  <si>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</si>
  <si>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</si>
  <si>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</si>
  <si>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</si>
  <si>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</si>
  <si>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</si>
  <si>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</si>
  <si>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</si>
  <si>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</si>
  <si>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</si>
  <si>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</si>
  <si>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</si>
  <si>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</si>
  <si>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</si>
  <si>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</si>
  <si>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</si>
  <si>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</si>
  <si>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</si>
  <si>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</si>
  <si>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</si>
  <si>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</si>
  <si>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</si>
  <si>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</si>
  <si>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</si>
  <si>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</si>
  <si>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</si>
  <si>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</si>
  <si>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</si>
  <si>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</si>
  <si>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</si>
  <si>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</si>
  <si>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</si>
  <si>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</si>
  <si>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</si>
  <si>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</si>
  <si>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</si>
  <si>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</si>
  <si>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</si>
  <si>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</si>
  <si>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</si>
  <si>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</si>
  <si>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</si>
  <si>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</si>
  <si>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</si>
  <si>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</si>
  <si>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</si>
  <si>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</si>
  <si>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</si>
  <si>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</si>
  <si>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</si>
  <si>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</si>
  <si>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</si>
  <si>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</si>
  <si>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</si>
  <si>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</si>
  <si>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</si>
  <si>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</si>
  <si>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</si>
  <si>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</si>
  <si>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</si>
  <si>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</si>
  <si>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</si>
  <si>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</si>
  <si>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</si>
  <si>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</si>
  <si>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</si>
  <si>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</si>
  <si>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</si>
  <si>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</si>
  <si>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</si>
  <si>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</si>
  <si>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</si>
  <si>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</si>
  <si>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</si>
  <si>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</si>
  <si>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</si>
  <si>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</si>
  <si>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</si>
  <si>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</si>
  <si>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</si>
  <si>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</si>
  <si>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</si>
  <si>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</si>
  <si>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</si>
  <si>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</si>
  <si>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</si>
  <si>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</si>
  <si>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</si>
  <si>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</si>
  <si>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</si>
  <si>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</si>
  <si>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</si>
  <si>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</si>
  <si>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</si>
  <si>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</si>
  <si>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</si>
  <si>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</si>
  <si>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</si>
  <si>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</si>
  <si>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</si>
  <si>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</si>
  <si>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</si>
  <si>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</si>
  <si>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</si>
  <si>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</si>
  <si>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</si>
  <si>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</si>
  <si>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</si>
  <si>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</si>
  <si>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</si>
  <si>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</si>
  <si>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</si>
  <si>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</si>
  <si>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</si>
  <si>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</si>
  <si>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</si>
  <si>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</si>
  <si>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</si>
  <si>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</si>
  <si>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</si>
  <si>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</si>
  <si>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</si>
  <si>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</si>
  <si>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</si>
  <si>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</si>
  <si>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</si>
  <si>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</si>
  <si>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</si>
  <si>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</si>
  <si>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</si>
  <si>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</si>
  <si>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</si>
  <si>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</si>
  <si>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</si>
  <si>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</si>
  <si>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</si>
  <si>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</si>
  <si>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</si>
  <si>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</si>
  <si>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</si>
  <si>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</si>
  <si>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</si>
  <si>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</si>
  <si>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</si>
  <si>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</si>
  <si>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</si>
  <si>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</si>
  <si>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</si>
  <si>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</si>
  <si>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</si>
  <si>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</si>
  <si>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</si>
  <si>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</si>
  <si>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</si>
  <si>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</si>
  <si>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</si>
  <si>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</si>
  <si>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</si>
  <si>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</si>
  <si>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</si>
  <si>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</si>
  <si>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</si>
  <si>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</si>
  <si>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</si>
  <si>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</si>
  <si>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</si>
  <si>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</si>
  <si>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</si>
  <si>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</si>
  <si>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</si>
  <si>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</si>
  <si>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</si>
  <si>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</si>
  <si>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</si>
  <si>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</si>
  <si>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</si>
  <si>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</si>
  <si>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</si>
  <si>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</si>
  <si>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</si>
  <si>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</si>
  <si>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</si>
  <si>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</si>
  <si>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</si>
  <si>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</si>
  <si>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</si>
  <si>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</si>
  <si>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</si>
  <si>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</si>
  <si>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</si>
  <si>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</si>
  <si>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</si>
  <si>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</si>
  <si>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</si>
  <si>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</si>
  <si>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</si>
  <si>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</si>
  <si>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</si>
  <si>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</si>
  <si>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</si>
  <si>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</si>
  <si>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</si>
  <si>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</si>
  <si>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</si>
  <si>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</si>
  <si>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</si>
  <si>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</si>
  <si>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</si>
  <si>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</si>
  <si>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</si>
  <si>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</si>
  <si>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</si>
  <si>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</si>
  <si>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</si>
  <si>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</si>
  <si>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</si>
  <si>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</si>
  <si>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</si>
  <si>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</si>
  <si>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</si>
  <si>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</si>
  <si>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</si>
  <si>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</si>
  <si>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</si>
  <si>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</si>
  <si>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</si>
  <si>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</si>
  <si>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</si>
  <si>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</si>
  <si>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</si>
  <si>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</si>
  <si>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</si>
  <si>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</si>
  <si>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</si>
  <si>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</si>
  <si>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</si>
  <si>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</si>
  <si>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</si>
  <si>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</si>
  <si>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</si>
  <si>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</si>
  <si>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</si>
  <si>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</si>
  <si>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</si>
  <si>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</si>
  <si>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</si>
  <si>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</si>
  <si>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</si>
  <si>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</si>
  <si>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</si>
  <si>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</si>
  <si>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</si>
  <si>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</si>
  <si>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</si>
  <si>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</si>
  <si>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</si>
  <si>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</si>
  <si>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</si>
  <si>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</si>
  <si>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</si>
  <si>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</si>
  <si>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</si>
  <si>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</si>
  <si>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</si>
  <si>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</si>
  <si>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</si>
  <si>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</si>
  <si>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</si>
  <si>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</si>
  <si>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</si>
  <si>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</si>
  <si>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</si>
  <si>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</si>
  <si>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</si>
  <si>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</si>
  <si>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</si>
  <si>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</si>
  <si>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</si>
  <si>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</si>
  <si>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</si>
  <si>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</si>
  <si>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</si>
  <si>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</si>
  <si>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</si>
  <si>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</si>
  <si>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</si>
  <si>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</si>
  <si>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</si>
  <si>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</si>
  <si>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</si>
  <si>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</si>
  <si>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</si>
  <si>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</si>
  <si>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</si>
  <si>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</si>
  <si>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</si>
  <si>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</si>
  <si>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</si>
  <si>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</si>
  <si>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</si>
  <si>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</si>
  <si>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</si>
  <si>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</si>
  <si>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</si>
  <si>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</si>
  <si>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</si>
  <si>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</si>
  <si>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</si>
  <si>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</si>
  <si>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</si>
  <si>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</si>
  <si>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</si>
  <si>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</si>
  <si>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</si>
  <si>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</si>
  <si>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</si>
  <si>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</si>
  <si>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</si>
  <si>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</si>
  <si>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</si>
  <si>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</si>
  <si>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</si>
  <si>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</si>
  <si>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</si>
  <si>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</si>
  <si>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</si>
  <si>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</si>
  <si>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</si>
  <si>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</si>
  <si>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</si>
  <si>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</si>
  <si>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</si>
  <si>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</si>
  <si>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</si>
  <si>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</si>
  <si>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</si>
  <si>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</si>
  <si>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</si>
  <si>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</si>
  <si>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</si>
  <si>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</si>
  <si>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</si>
  <si>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</si>
  <si>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</si>
  <si>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</si>
  <si>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</si>
  <si>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</si>
  <si>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</si>
  <si>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</si>
  <si>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</si>
  <si>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</si>
  <si>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</si>
  <si>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</si>
  <si>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</si>
  <si>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</si>
  <si>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</si>
  <si>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</si>
  <si>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</si>
  <si>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</si>
  <si>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</si>
  <si>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</si>
  <si>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</si>
  <si>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</si>
  <si>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</si>
  <si>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</si>
  <si>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</si>
  <si>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</si>
  <si>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</si>
  <si>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</si>
  <si>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</si>
  <si>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</si>
  <si>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</si>
  <si>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</si>
  <si>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</si>
  <si>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</si>
  <si>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</si>
  <si>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</si>
  <si>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</si>
  <si>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</si>
  <si>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</si>
  <si>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</si>
  <si>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</si>
  <si>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</si>
  <si>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</si>
  <si>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</si>
  <si>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</si>
  <si>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</si>
  <si>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</si>
  <si>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</si>
  <si>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</si>
  <si>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</si>
  <si>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</si>
  <si>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</si>
  <si>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</si>
  <si>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</si>
  <si>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</si>
  <si>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</si>
  <si>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</si>
  <si>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</si>
  <si>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</si>
  <si>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</si>
  <si>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</si>
  <si>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</si>
  <si>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</si>
  <si>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</si>
  <si>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</si>
  <si>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</si>
  <si>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</si>
  <si>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</si>
  <si>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</si>
  <si>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</si>
  <si>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</si>
  <si>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</si>
  <si>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</si>
  <si>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</si>
  <si>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</si>
  <si>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</si>
  <si>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</si>
  <si>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</si>
  <si>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</si>
  <si>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</si>
  <si>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</si>
  <si>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</si>
  <si>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</si>
  <si>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</si>
  <si>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</si>
  <si>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</si>
  <si>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</si>
  <si>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</si>
  <si>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</si>
  <si>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</si>
  <si>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</si>
  <si>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</si>
  <si>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</si>
  <si>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</si>
  <si>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</si>
  <si>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</si>
  <si>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</si>
  <si>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</si>
  <si>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</si>
  <si>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</si>
  <si>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</si>
  <si>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</si>
  <si>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</si>
  <si>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</si>
  <si>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</si>
  <si>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</si>
  <si>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</si>
  <si>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</si>
  <si>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</si>
  <si>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</si>
  <si>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</si>
  <si>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</si>
  <si>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</si>
  <si>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</si>
  <si>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</si>
  <si>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</si>
  <si>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</si>
  <si>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</si>
  <si>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</si>
  <si>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</si>
  <si>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</si>
  <si>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</si>
  <si>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</si>
  <si>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</si>
  <si>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</si>
  <si>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</si>
  <si>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</si>
  <si>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</si>
  <si>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</si>
  <si>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</si>
  <si>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</si>
  <si>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</si>
  <si>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</si>
  <si>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</si>
  <si>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</si>
  <si>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</si>
  <si>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</si>
  <si>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</si>
  <si>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</si>
  <si>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</si>
  <si>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</si>
  <si>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</si>
  <si>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</si>
  <si>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</si>
  <si>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</si>
  <si>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</si>
  <si>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</si>
  <si>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</si>
  <si>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</si>
  <si>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</si>
  <si>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</si>
  <si>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</si>
  <si>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</si>
  <si>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</si>
  <si>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</si>
  <si>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</si>
  <si>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</si>
  <si>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</si>
  <si>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</si>
  <si>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</si>
  <si>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</si>
  <si>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</si>
  <si>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</si>
  <si>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</si>
  <si>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</si>
  <si>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</si>
  <si>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</si>
  <si>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</si>
  <si>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</si>
  <si>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</si>
  <si>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</si>
  <si>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</si>
  <si>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</si>
  <si>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</si>
  <si>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</si>
  <si>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</si>
  <si>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</si>
  <si>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</si>
  <si>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</si>
  <si>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</si>
  <si>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</si>
  <si>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</si>
  <si>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</si>
  <si>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</si>
  <si>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</si>
  <si>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</si>
  <si>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</si>
  <si>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</si>
  <si>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</si>
  <si>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</si>
  <si>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</si>
  <si>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</si>
  <si>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</si>
  <si>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</si>
  <si>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</si>
  <si>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</si>
  <si>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</si>
  <si>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</si>
  <si>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</si>
  <si>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</si>
  <si>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</si>
  <si>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</si>
  <si>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</si>
  <si>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</si>
  <si>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</si>
  <si>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</si>
  <si>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</si>
  <si>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</si>
  <si>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</si>
  <si>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</si>
  <si>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</si>
  <si>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</si>
  <si>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</si>
  <si>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</si>
  <si>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</si>
  <si>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</si>
  <si>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</si>
  <si>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</si>
  <si>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</si>
  <si>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</si>
  <si>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</si>
  <si>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</si>
  <si>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</si>
  <si>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</si>
  <si>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</si>
  <si>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</si>
  <si>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</si>
  <si>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</si>
  <si>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</si>
  <si>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</si>
  <si>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</si>
  <si>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</si>
  <si>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</si>
  <si>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</si>
  <si>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</si>
  <si>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</si>
  <si>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</si>
  <si>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</si>
  <si>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</si>
  <si>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</si>
  <si>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</si>
  <si>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</si>
  <si>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</si>
  <si>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</si>
  <si>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</si>
  <si>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</si>
  <si>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</si>
  <si>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</si>
  <si>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</si>
  <si>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</si>
  <si>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</si>
  <si>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</si>
  <si>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</si>
  <si>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</si>
  <si>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</si>
  <si>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</si>
  <si>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</si>
  <si>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</si>
  <si>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</si>
  <si>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</si>
  <si>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</si>
  <si>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</si>
  <si>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</si>
  <si>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</si>
  <si>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</si>
  <si>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</si>
  <si>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</si>
  <si>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</si>
  <si>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</si>
  <si>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</si>
  <si>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</si>
  <si>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</si>
  <si>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</si>
  <si>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</si>
  <si>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</si>
  <si>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</si>
  <si>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</si>
  <si>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</si>
  <si>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</si>
  <si>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</si>
  <si>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</si>
  <si>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</si>
  <si>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</si>
  <si>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</si>
  <si>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</si>
  <si>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</si>
  <si>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</si>
  <si>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</si>
  <si>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</si>
  <si>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</si>
  <si>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</si>
  <si>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</si>
  <si>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</si>
  <si>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</si>
  <si>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</si>
  <si>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</si>
  <si>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</si>
  <si>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</si>
  <si>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</si>
  <si>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</si>
  <si>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</si>
  <si>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</si>
  <si>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</si>
  <si>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</si>
  <si>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</si>
  <si>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</si>
  <si>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</si>
  <si>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</si>
  <si>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</si>
  <si>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</si>
  <si>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</si>
  <si>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</si>
  <si>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</si>
  <si>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</si>
  <si>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</si>
  <si>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</si>
  <si>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</si>
  <si>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</si>
  <si>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</si>
  <si>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</si>
  <si>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</si>
  <si>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</si>
  <si>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</si>
  <si>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</si>
  <si>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</si>
  <si>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</si>
  <si>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</si>
  <si>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</si>
  <si>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</si>
  <si>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</si>
  <si>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</si>
  <si>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</si>
  <si>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</si>
  <si>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</si>
  <si>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</si>
  <si>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</si>
  <si>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</si>
  <si>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</si>
  <si>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</si>
  <si>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</si>
  <si>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</si>
  <si>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</si>
  <si>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</si>
  <si>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</si>
  <si>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</si>
  <si>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</si>
  <si>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</si>
  <si>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</si>
  <si>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</si>
  <si>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</si>
  <si>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</si>
  <si>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</si>
  <si>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</si>
  <si>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</si>
  <si>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</si>
  <si>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</si>
  <si>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</si>
  <si>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</si>
  <si>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</si>
  <si>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</si>
  <si>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</si>
  <si>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</si>
  <si>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</si>
  <si>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</si>
  <si>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</si>
  <si>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</si>
  <si>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</si>
  <si>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</si>
  <si>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</si>
  <si>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</si>
  <si>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</si>
  <si>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</si>
  <si>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</si>
  <si>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</si>
  <si>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</si>
  <si>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</si>
  <si>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</si>
  <si>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</si>
  <si>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</si>
  <si>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</si>
  <si>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</si>
  <si>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</si>
  <si>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</si>
  <si>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</si>
  <si>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</si>
  <si>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</si>
  <si>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</si>
  <si>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</si>
  <si>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</si>
  <si>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</si>
  <si>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</si>
  <si>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</si>
  <si>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</si>
  <si>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</si>
  <si>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</si>
  <si>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</si>
  <si>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</si>
  <si>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</si>
  <si>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</si>
  <si>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</si>
  <si>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</si>
  <si>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</si>
  <si>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</si>
  <si>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</si>
  <si>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</si>
  <si>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</si>
  <si>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</si>
  <si>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</si>
  <si>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</si>
  <si>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</si>
  <si>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</si>
  <si>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</si>
  <si>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</si>
  <si>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</si>
  <si>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</si>
  <si>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</si>
  <si>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</si>
  <si>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</si>
  <si>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</si>
  <si>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</si>
  <si>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</si>
  <si>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</si>
  <si>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</si>
  <si>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</si>
  <si>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</si>
  <si>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</si>
  <si>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</si>
  <si>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</si>
  <si>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</si>
  <si>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</si>
  <si>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</si>
  <si>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</si>
  <si>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</si>
  <si>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</si>
  <si>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</si>
  <si>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</si>
  <si>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</si>
  <si>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</si>
  <si>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</si>
  <si>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</si>
  <si>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</si>
  <si>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</si>
  <si>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</si>
  <si>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</si>
  <si>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</si>
  <si>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</si>
  <si>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</si>
  <si>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</si>
  <si>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</si>
  <si>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</si>
  <si>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</si>
  <si>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</si>
  <si>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</si>
  <si>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</si>
  <si>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</si>
  <si>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</si>
  <si>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</si>
  <si>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</si>
  <si>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</si>
  <si>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</si>
  <si>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</si>
  <si>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</si>
  <si>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</si>
  <si>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</si>
  <si>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</si>
  <si>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</si>
  <si>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</si>
  <si>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</si>
  <si>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</si>
  <si>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</si>
  <si>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</si>
  <si>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</si>
  <si>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</si>
  <si>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</si>
  <si>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</si>
  <si>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</si>
  <si>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</si>
  <si>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</si>
  <si>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</si>
  <si>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</si>
  <si>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</si>
  <si>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</si>
  <si>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</si>
  <si>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</si>
  <si>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</si>
  <si>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</si>
  <si>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</si>
  <si>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</si>
  <si>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</si>
  <si>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</si>
  <si>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</si>
  <si>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</si>
  <si>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</si>
  <si>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</si>
  <si>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</si>
  <si>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</si>
  <si>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</si>
  <si>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</si>
  <si>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</si>
  <si>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</si>
  <si>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</si>
  <si>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</si>
  <si>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</si>
  <si>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</si>
  <si>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</si>
  <si>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</si>
  <si>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</si>
  <si>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</si>
  <si>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</si>
  <si>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</si>
  <si>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</si>
  <si>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</si>
  <si>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</si>
  <si>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</si>
  <si>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</si>
  <si>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</si>
  <si>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</si>
  <si>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</si>
  <si>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</si>
  <si>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</si>
  <si>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</si>
  <si>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</si>
  <si>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</si>
  <si>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</si>
  <si>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</si>
  <si>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</si>
  <si>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</si>
  <si>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</si>
  <si>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</si>
  <si>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</si>
  <si>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</si>
  <si>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</si>
  <si>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</si>
  <si>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</si>
  <si>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</si>
  <si>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</si>
  <si>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</si>
  <si>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</si>
  <si>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</si>
  <si>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</si>
  <si>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</si>
  <si>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</si>
  <si>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</si>
  <si>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</si>
  <si>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</si>
  <si>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</si>
  <si>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</si>
  <si>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</si>
  <si>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</si>
  <si>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</si>
  <si>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</si>
  <si>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</si>
  <si>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</si>
  <si>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</si>
  <si>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</si>
  <si>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</si>
  <si>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</si>
  <si>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</si>
  <si>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</si>
  <si>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</si>
  <si>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</si>
  <si>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</si>
  <si>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</si>
  <si>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</si>
  <si>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</si>
  <si>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</si>
  <si>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</si>
  <si>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</si>
  <si>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</si>
  <si>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</si>
  <si>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</si>
  <si>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</si>
  <si>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</si>
  <si>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</si>
  <si>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</si>
  <si>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</si>
  <si>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</si>
  <si>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</si>
  <si>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</si>
  <si>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</si>
  <si>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</si>
  <si>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</si>
  <si>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</si>
  <si>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</si>
  <si>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</si>
  <si>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</si>
  <si>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</si>
  <si>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</si>
  <si>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</si>
  <si>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</si>
  <si>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</si>
  <si>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</si>
  <si>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</si>
  <si>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</si>
  <si>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</si>
  <si>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</si>
  <si>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</si>
  <si>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</si>
  <si>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</si>
  <si>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</si>
  <si>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</si>
  <si>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</si>
  <si>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</si>
  <si>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</si>
  <si>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</si>
  <si>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</si>
  <si>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</si>
  <si>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</si>
  <si>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</si>
  <si>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</si>
  <si>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</si>
  <si>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</si>
  <si>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</si>
  <si>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</si>
  <si>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</si>
  <si>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</si>
  <si>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</si>
  <si>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</si>
  <si>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</si>
  <si>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</si>
  <si>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</si>
  <si>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</si>
  <si>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</si>
  <si>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</si>
  <si>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</si>
  <si>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</si>
  <si>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</si>
  <si>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</si>
  <si>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</si>
  <si>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</si>
  <si>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</si>
  <si>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</si>
  <si>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</si>
  <si>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</si>
  <si>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</si>
  <si>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</si>
  <si>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</si>
  <si>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</si>
  <si>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</si>
  <si>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</si>
  <si>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</si>
  <si>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</si>
  <si>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</si>
  <si>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</si>
  <si>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</si>
  <si>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</si>
  <si>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</si>
  <si>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</si>
  <si>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</si>
  <si>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</si>
  <si>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</si>
  <si>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</si>
  <si>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</si>
  <si>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</si>
  <si>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</si>
  <si>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</si>
  <si>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</si>
  <si>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</si>
  <si>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</si>
  <si>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</si>
  <si>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</si>
  <si>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</si>
  <si>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</si>
  <si>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</si>
  <si>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</si>
  <si>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</si>
  <si>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</si>
  <si>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</si>
  <si>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</si>
  <si>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</si>
  <si>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</si>
  <si>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</si>
  <si>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</si>
  <si>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</si>
  <si>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</si>
  <si>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</si>
  <si>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</si>
  <si>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</si>
  <si>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</si>
  <si>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</si>
  <si>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</si>
  <si>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</si>
  <si>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</si>
  <si>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</si>
  <si>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</si>
  <si>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</si>
  <si>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</si>
  <si>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</si>
  <si>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</si>
  <si>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</si>
  <si>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</si>
  <si>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</si>
  <si>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</si>
  <si>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</si>
  <si>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</si>
  <si>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</si>
  <si>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</si>
  <si>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</si>
  <si>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</si>
  <si>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</si>
  <si>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</si>
  <si>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</si>
  <si>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</si>
  <si>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</si>
  <si>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</si>
  <si>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</si>
  <si>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</si>
  <si>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</si>
  <si>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</si>
  <si>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</si>
  <si>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</si>
  <si>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</si>
  <si>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</si>
  <si>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</si>
  <si>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</si>
  <si>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</si>
  <si>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</si>
  <si>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</si>
  <si>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</si>
  <si>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</si>
  <si>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</si>
  <si>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</si>
  <si>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</si>
  <si>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</si>
  <si>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</si>
  <si>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</si>
  <si>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</si>
  <si>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</si>
  <si>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</si>
  <si>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</si>
  <si>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</si>
  <si>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</si>
  <si>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</si>
  <si>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</si>
  <si>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</si>
  <si>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</si>
  <si>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</si>
  <si>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</si>
  <si>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</si>
  <si>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</si>
  <si>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</si>
  <si>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</si>
  <si>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</si>
  <si>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</si>
  <si>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</si>
  <si>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</si>
  <si>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</si>
  <si>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</si>
  <si>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</si>
  <si>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</si>
  <si>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</si>
  <si>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</si>
  <si>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</si>
  <si>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</si>
  <si>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</si>
  <si>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</si>
  <si>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</si>
  <si>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</si>
  <si>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</si>
  <si>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</si>
  <si>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</si>
  <si>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</si>
  <si>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</si>
  <si>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</si>
  <si>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</si>
  <si>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</si>
  <si>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</si>
  <si>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</si>
  <si>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</si>
  <si>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</si>
  <si>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</si>
  <si>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</si>
  <si>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</si>
  <si>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</si>
  <si>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</si>
  <si>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</si>
  <si>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</si>
  <si>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</si>
  <si>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</si>
  <si>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</si>
  <si>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</si>
  <si>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</si>
  <si>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</si>
  <si>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</si>
  <si>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</si>
  <si>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</si>
  <si>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</si>
  <si>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</si>
  <si>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</si>
  <si>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</si>
  <si>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</si>
  <si>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</si>
  <si>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</si>
  <si>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</si>
  <si>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</si>
  <si>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</si>
  <si>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</si>
  <si>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</si>
  <si>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</si>
  <si>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</si>
  <si>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</si>
  <si>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</si>
  <si>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</si>
  <si>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</si>
  <si>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</si>
  <si>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</si>
  <si>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</si>
  <si>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</si>
  <si>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</si>
  <si>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</si>
  <si>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</si>
  <si>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</si>
  <si>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</si>
  <si>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</si>
  <si>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</si>
  <si>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</si>
  <si>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</si>
  <si>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</si>
  <si>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</si>
  <si>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</si>
  <si>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</si>
  <si>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</si>
  <si>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</si>
  <si>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</si>
  <si>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</si>
  <si>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</si>
  <si>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</si>
  <si>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</si>
  <si>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</si>
  <si>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</si>
  <si>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</si>
  <si>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</si>
  <si>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</si>
  <si>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</si>
  <si>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</si>
  <si>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</si>
  <si>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</si>
  <si>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</si>
  <si>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</si>
  <si>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</si>
  <si>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</si>
  <si>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</si>
  <si>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</si>
  <si>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</si>
  <si>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</si>
  <si>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</si>
  <si>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</si>
  <si>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</si>
  <si>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</si>
  <si>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</si>
  <si>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</si>
  <si>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</si>
  <si>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</si>
  <si>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</si>
  <si>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</si>
  <si>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</si>
  <si>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</si>
  <si>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</si>
  <si>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</si>
  <si>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</si>
  <si>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</si>
  <si>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</si>
  <si>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</si>
  <si>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</si>
  <si>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</si>
  <si>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</si>
  <si>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</si>
  <si>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</si>
  <si>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</si>
  <si>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</si>
  <si>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</si>
  <si>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</si>
  <si>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</si>
  <si>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</si>
  <si>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</si>
  <si>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</si>
  <si>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</si>
  <si>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</si>
  <si>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</si>
  <si>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</si>
  <si>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</si>
  <si>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</si>
  <si>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</si>
  <si>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</si>
  <si>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</si>
  <si>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</si>
  <si>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</si>
  <si>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</si>
  <si>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</si>
  <si>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</si>
  <si>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</si>
  <si>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</si>
  <si>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</si>
  <si>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</si>
  <si>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</si>
  <si>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</si>
  <si>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</si>
  <si>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</si>
  <si>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</si>
  <si>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</si>
  <si>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</si>
  <si>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</si>
  <si>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</si>
  <si>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</si>
  <si>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</si>
  <si>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</si>
  <si>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</si>
  <si>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</si>
  <si>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</si>
  <si>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</si>
  <si>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</si>
  <si>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</si>
  <si>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</si>
  <si>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</si>
  <si>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</si>
  <si>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</si>
  <si>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</si>
  <si>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</si>
  <si>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</si>
  <si>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</si>
  <si>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</si>
  <si>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</si>
  <si>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</si>
  <si>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</si>
  <si>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</si>
  <si>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</si>
  <si>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</si>
  <si>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</si>
  <si>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</si>
  <si>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</si>
  <si>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</si>
  <si>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</si>
  <si>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</si>
  <si>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</si>
  <si>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</si>
  <si>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</si>
  <si>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</si>
  <si>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</si>
  <si>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</si>
  <si>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</si>
  <si>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</si>
  <si>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</si>
  <si>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</si>
  <si>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</si>
  <si>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</si>
  <si>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</si>
  <si>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</si>
  <si>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</si>
  <si>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</si>
  <si>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</si>
  <si>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</si>
  <si>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</si>
  <si>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</si>
  <si>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</si>
  <si>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</si>
  <si>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</si>
  <si>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</si>
  <si>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</si>
  <si>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</si>
  <si>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</si>
  <si>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</si>
  <si>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</si>
  <si>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</si>
  <si>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</si>
  <si>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</si>
  <si>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</si>
  <si>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</si>
  <si>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</si>
  <si>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</si>
  <si>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</si>
  <si>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</si>
  <si>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</si>
  <si>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</si>
  <si>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</si>
  <si>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</si>
  <si>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</si>
  <si>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</si>
  <si>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</si>
  <si>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</si>
  <si>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</si>
  <si>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</si>
  <si>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</si>
  <si>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</si>
  <si>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</si>
  <si>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</si>
  <si>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</si>
  <si>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</si>
  <si>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</si>
  <si>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</si>
  <si>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</si>
  <si>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</si>
  <si>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</si>
  <si>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</si>
  <si>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</si>
  <si>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</si>
  <si>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</si>
  <si>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</si>
  <si>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</si>
  <si>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</si>
  <si>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</si>
  <si>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</si>
  <si>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</si>
  <si>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</si>
  <si>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</si>
  <si>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</si>
  <si>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</si>
  <si>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</si>
  <si>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</si>
  <si>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</si>
  <si>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</si>
  <si>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</si>
  <si>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</si>
  <si>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</si>
  <si>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</si>
  <si>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</si>
  <si>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</si>
  <si>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</si>
  <si>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</si>
  <si>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</si>
  <si>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</si>
  <si>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</si>
  <si>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</si>
  <si>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</si>
  <si>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</si>
  <si>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</si>
  <si>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</si>
  <si>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</si>
  <si>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</si>
  <si>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</si>
  <si>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</si>
  <si>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</si>
  <si>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</si>
  <si>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</si>
  <si>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</si>
  <si>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</si>
  <si>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</si>
  <si>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</si>
  <si>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</si>
  <si>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</si>
  <si>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</si>
  <si>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</si>
  <si>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</si>
  <si>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</si>
  <si>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</si>
  <si>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</si>
  <si>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</si>
  <si>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</si>
  <si>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</si>
  <si>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</si>
  <si>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</si>
  <si>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</si>
  <si>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</si>
  <si>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</si>
  <si>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</si>
  <si>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</si>
  <si>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</si>
  <si>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</si>
  <si>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</si>
  <si>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</si>
  <si>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</si>
  <si>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</si>
  <si>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</si>
  <si>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</si>
  <si>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</si>
  <si>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</si>
  <si>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</si>
  <si>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</si>
  <si>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</si>
  <si>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</si>
  <si>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</si>
  <si>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</si>
  <si>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</si>
  <si>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</si>
  <si>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</si>
  <si>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</si>
  <si>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</si>
  <si>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</si>
  <si>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</si>
  <si>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</si>
  <si>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</si>
  <si>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</si>
  <si>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</si>
  <si>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</si>
  <si>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</si>
  <si>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</si>
  <si>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</si>
  <si>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</si>
  <si>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</si>
  <si>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</si>
  <si>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</si>
  <si>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</si>
  <si>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</si>
  <si>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</si>
  <si>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</si>
  <si>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</si>
  <si>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</si>
  <si>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</si>
  <si>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</si>
  <si>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</si>
  <si>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</si>
  <si>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</si>
  <si>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</si>
  <si>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</si>
  <si>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</si>
  <si>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</si>
  <si>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</si>
  <si>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</si>
  <si>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</si>
  <si>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</si>
  <si>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</si>
  <si>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</si>
  <si>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</si>
  <si>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</si>
  <si>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</si>
  <si>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</si>
  <si>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</si>
  <si>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</si>
  <si>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</si>
  <si>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</si>
  <si>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</si>
  <si>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</si>
  <si>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</si>
  <si>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</si>
  <si>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</si>
  <si>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</si>
  <si>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</si>
  <si>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</si>
  <si>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</si>
  <si>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</si>
  <si>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</si>
  <si>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</si>
  <si>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</si>
  <si>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</si>
  <si>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</si>
  <si>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</si>
  <si>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</si>
  <si>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</si>
  <si>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</si>
  <si>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</si>
  <si>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</si>
  <si>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</si>
  <si>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</si>
  <si>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</si>
  <si>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</si>
  <si>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</si>
  <si>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</si>
  <si>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</si>
  <si>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</si>
  <si>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</si>
  <si>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</si>
  <si>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</si>
  <si>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</si>
  <si>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</si>
  <si>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</si>
  <si>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</si>
  <si>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</si>
  <si>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</si>
  <si>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</si>
  <si>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</si>
  <si>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</si>
  <si>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</si>
  <si>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</si>
  <si>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</si>
  <si>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</si>
  <si>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</si>
  <si>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</si>
  <si>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</si>
  <si>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</si>
  <si>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</si>
  <si>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</si>
  <si>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</si>
  <si>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</si>
  <si>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</si>
  <si>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</si>
  <si>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</si>
  <si>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</si>
  <si>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</si>
  <si>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</si>
  <si>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</si>
  <si>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</si>
  <si>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</si>
  <si>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</si>
  <si>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</si>
  <si>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</si>
  <si>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</si>
  <si>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</si>
  <si>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</si>
  <si>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</si>
  <si>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</si>
  <si>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</si>
  <si>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</si>
  <si>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</si>
  <si>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</si>
  <si>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</si>
  <si>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</si>
  <si>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</si>
  <si>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</si>
  <si>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</si>
  <si>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</si>
  <si>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</si>
  <si>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</si>
  <si>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</si>
  <si>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</si>
  <si>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</si>
  <si>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</si>
  <si>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</si>
  <si>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</si>
  <si>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</si>
  <si>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</si>
  <si>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</si>
  <si>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</si>
  <si>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</si>
  <si>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</si>
  <si>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</si>
  <si>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</si>
  <si>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</si>
  <si>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</si>
  <si>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</si>
  <si>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</si>
  <si>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</si>
  <si>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</si>
  <si>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</si>
  <si>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</si>
  <si>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</si>
  <si>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</si>
  <si>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</si>
  <si>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</si>
  <si>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</si>
  <si>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</si>
  <si>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</si>
  <si>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</si>
  <si>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</si>
  <si>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</si>
  <si>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</si>
  <si>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</si>
  <si>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</si>
  <si>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</si>
  <si>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</si>
  <si>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</si>
  <si>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</si>
  <si>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</si>
  <si>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</si>
  <si>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</si>
  <si>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</si>
  <si>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</si>
  <si>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</si>
  <si>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</si>
  <si>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</si>
  <si>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</si>
  <si>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</si>
  <si>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</si>
  <si>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</si>
  <si>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</si>
  <si>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</si>
  <si>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</si>
  <si>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</si>
  <si>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</si>
  <si>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</si>
  <si>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</si>
  <si>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</si>
  <si>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</si>
  <si>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</si>
  <si>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</si>
  <si>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</si>
  <si>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</si>
  <si>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</si>
  <si>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</si>
  <si>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</si>
  <si>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</si>
  <si>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</si>
  <si>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</si>
  <si>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</si>
  <si>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</si>
  <si>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</si>
  <si>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</si>
  <si>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</si>
  <si>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</si>
  <si>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</si>
  <si>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</si>
  <si>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</si>
  <si>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</si>
  <si>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</si>
  <si>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</si>
  <si>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</si>
  <si>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</si>
  <si>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</si>
  <si>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</si>
  <si>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</si>
  <si>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</si>
  <si>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</si>
  <si>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</si>
  <si>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</si>
  <si>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</si>
  <si>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</si>
  <si>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</si>
  <si>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</si>
  <si>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</si>
  <si>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</si>
  <si>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</si>
  <si>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</si>
  <si>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</si>
  <si>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</si>
  <si>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</si>
  <si>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</si>
  <si>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</si>
  <si>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</si>
  <si>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</si>
  <si>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</si>
  <si>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</si>
  <si>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</si>
  <si>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</si>
  <si>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</si>
  <si>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</si>
  <si>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</si>
  <si>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</si>
  <si>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</si>
  <si>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</si>
  <si>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</si>
  <si>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</si>
  <si>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</si>
  <si>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</si>
  <si>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</si>
  <si>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</si>
  <si>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</si>
  <si>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</si>
  <si>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</si>
  <si>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</si>
  <si>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</si>
  <si>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</si>
  <si>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</si>
  <si>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</si>
  <si>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</si>
  <si>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</si>
  <si>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</si>
  <si>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</si>
  <si>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</si>
  <si>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</si>
  <si>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</si>
  <si>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</si>
  <si>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</si>
  <si>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</si>
  <si>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</si>
  <si>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</si>
  <si>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</si>
  <si>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</si>
  <si>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</si>
  <si>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</si>
  <si>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</si>
  <si>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</si>
  <si>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</si>
  <si>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</si>
  <si>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</si>
  <si>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</si>
  <si>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</si>
  <si>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</si>
  <si>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</si>
  <si>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</si>
  <si>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</si>
  <si>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</si>
  <si>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</si>
  <si>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</si>
  <si>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</si>
  <si>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</si>
  <si>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</si>
  <si>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</si>
  <si>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</si>
  <si>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</si>
  <si>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</si>
  <si>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</si>
  <si>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</si>
  <si>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</si>
  <si>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</si>
  <si>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</si>
  <si>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</si>
  <si>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</si>
  <si>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</si>
  <si>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</si>
  <si>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</si>
  <si>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</si>
  <si>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</si>
  <si>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</si>
  <si>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</si>
  <si>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</si>
  <si>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</si>
  <si>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</si>
  <si>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</si>
  <si>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</si>
  <si>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</si>
  <si>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</si>
  <si>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</si>
  <si>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</si>
  <si>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</si>
  <si>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</si>
  <si>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</si>
  <si>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</si>
  <si>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</si>
  <si>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</si>
  <si>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</si>
  <si>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</si>
  <si>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</si>
  <si>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</si>
  <si>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</si>
  <si>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</si>
  <si>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</si>
  <si>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</si>
  <si>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</si>
  <si>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</si>
  <si>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</si>
  <si>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</si>
  <si>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</si>
  <si>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</si>
  <si>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</si>
  <si>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</si>
  <si>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</si>
  <si>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</si>
  <si>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</si>
  <si>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</si>
  <si>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</si>
  <si>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</si>
  <si>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</si>
  <si>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</si>
  <si>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</si>
  <si>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</si>
  <si>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</si>
  <si>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</si>
  <si>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</si>
  <si>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</si>
  <si>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</si>
  <si>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</si>
  <si>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</si>
  <si>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</si>
  <si>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</si>
  <si>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</si>
  <si>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</si>
  <si>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</si>
  <si>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</si>
  <si>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</si>
  <si>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</si>
  <si>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</si>
  <si>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</si>
  <si>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</si>
  <si>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</si>
  <si>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</si>
  <si>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</si>
  <si>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</si>
  <si>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</si>
  <si>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</si>
  <si>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</si>
  <si>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</si>
  <si>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</si>
  <si>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</si>
  <si>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</si>
  <si>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</si>
  <si>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</si>
  <si>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</si>
  <si>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</si>
  <si>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</si>
  <si>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</si>
  <si>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</si>
  <si>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</si>
  <si>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</si>
  <si>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</si>
  <si>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</si>
  <si>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</si>
  <si>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</si>
  <si>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</si>
  <si>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</si>
  <si>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</si>
  <si>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</si>
  <si>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</si>
  <si>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</si>
  <si>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</si>
  <si>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</si>
  <si>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</si>
  <si>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</si>
  <si>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</si>
  <si>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</si>
  <si>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</si>
  <si>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</si>
  <si>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</si>
  <si>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</si>
  <si>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</si>
  <si>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</si>
  <si>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</si>
  <si>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</si>
  <si>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</si>
  <si>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</si>
  <si>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</si>
  <si>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</si>
  <si>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</si>
  <si>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</si>
  <si>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</si>
  <si>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</si>
  <si>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</si>
  <si>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</si>
  <si>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</si>
  <si>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</si>
  <si>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</si>
  <si>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</si>
  <si>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</si>
  <si>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</si>
  <si>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</si>
  <si>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</si>
  <si>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</si>
  <si>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</si>
  <si>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</si>
  <si>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</si>
  <si>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</si>
  <si>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</si>
  <si>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</si>
  <si>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</si>
  <si>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</si>
  <si>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</si>
  <si>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</si>
  <si>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</si>
  <si>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</si>
  <si>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</si>
  <si>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</si>
  <si>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</si>
  <si>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</si>
  <si>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</si>
  <si>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</si>
  <si>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</si>
  <si>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</si>
  <si>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</si>
  <si>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</si>
  <si>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</si>
  <si>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</si>
  <si>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</si>
  <si>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</si>
  <si>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</si>
  <si>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</si>
  <si>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</si>
  <si>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</si>
  <si>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</si>
  <si>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</si>
  <si>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</si>
  <si>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</si>
  <si>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</si>
  <si>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</si>
  <si>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</si>
  <si>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</si>
  <si>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</si>
  <si>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</si>
  <si>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</si>
  <si>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</si>
  <si>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</si>
  <si>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</si>
  <si>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</si>
  <si>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</si>
  <si>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</si>
  <si>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</si>
  <si>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</si>
  <si>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</si>
  <si>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</si>
  <si>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</si>
  <si>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</si>
  <si>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</si>
  <si>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</si>
  <si>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</si>
  <si>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</si>
  <si>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</si>
  <si>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</si>
  <si>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</si>
  <si>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</si>
  <si>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</si>
  <si>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</si>
  <si>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</si>
  <si>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</si>
  <si>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</si>
  <si>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</si>
  <si>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</si>
  <si>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</si>
  <si>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</si>
  <si>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</si>
  <si>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</si>
  <si>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</si>
  <si>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</si>
  <si>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</si>
  <si>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</si>
  <si>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</si>
  <si>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</si>
  <si>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</si>
  <si>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</si>
  <si>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</si>
  <si>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</si>
  <si>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</si>
  <si>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</si>
  <si>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</si>
  <si>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</si>
  <si>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</si>
  <si>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</si>
  <si>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</si>
  <si>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</si>
  <si>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</si>
  <si>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</si>
  <si>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</si>
  <si>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</si>
  <si>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</si>
  <si>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</si>
  <si>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</si>
  <si>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</si>
  <si>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</si>
  <si>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</si>
  <si>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</si>
  <si>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</si>
  <si>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</si>
  <si>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</si>
  <si>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</si>
  <si>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</si>
  <si>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</si>
  <si>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</si>
  <si>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</si>
  <si>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</si>
  <si>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</si>
  <si>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</si>
  <si>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</si>
  <si>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</si>
  <si>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</si>
  <si>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</si>
  <si>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</si>
  <si>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</si>
  <si>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</si>
  <si>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</si>
  <si>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</si>
  <si>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</si>
  <si>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</si>
  <si>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</si>
  <si>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</si>
  <si>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</si>
  <si>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</si>
  <si>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</si>
  <si>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</si>
  <si>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</si>
  <si>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</si>
  <si>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</si>
  <si>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</si>
  <si>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</si>
  <si>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</si>
  <si>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</si>
  <si>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</si>
  <si>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</si>
  <si>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</si>
  <si>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</si>
  <si>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</si>
  <si>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</si>
  <si>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</si>
  <si>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</si>
  <si>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</si>
  <si>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</si>
  <si>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</si>
  <si>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</si>
  <si>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</si>
  <si>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</si>
  <si>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</si>
  <si>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</si>
  <si>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</si>
  <si>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</si>
  <si>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</si>
  <si>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</si>
  <si>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</si>
  <si>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</si>
  <si>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</si>
  <si>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</si>
  <si>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</si>
  <si>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</si>
  <si>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</si>
  <si>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</si>
  <si>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</si>
  <si>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</si>
  <si>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</si>
  <si>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</si>
  <si>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</si>
  <si>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</si>
  <si>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</si>
  <si>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</si>
  <si>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</si>
  <si>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</si>
  <si>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</si>
  <si>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</si>
  <si>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</si>
  <si>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</si>
  <si>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</si>
  <si>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</si>
  <si>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</si>
  <si>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</si>
  <si>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</si>
  <si>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</si>
  <si>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</si>
  <si>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</si>
  <si>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</si>
  <si>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</si>
  <si>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</si>
  <si>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</si>
  <si>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</si>
  <si>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</si>
  <si>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</si>
  <si>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</si>
  <si>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</si>
  <si>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</si>
  <si>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</si>
  <si>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</si>
  <si>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</si>
  <si>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</si>
  <si>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</si>
  <si>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</si>
  <si>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</si>
  <si>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</si>
  <si>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</si>
  <si>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</si>
  <si>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</si>
  <si>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</si>
  <si>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</si>
  <si>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</si>
  <si>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</si>
  <si>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</si>
  <si>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</si>
  <si>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</si>
  <si>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</si>
  <si>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</si>
  <si>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</si>
  <si>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</si>
  <si>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</si>
  <si>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</si>
  <si>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</si>
  <si>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</si>
  <si>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</si>
  <si>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</si>
  <si>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</si>
  <si>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</si>
  <si>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</si>
  <si>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</si>
  <si>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</si>
  <si>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</si>
  <si>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</si>
  <si>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</si>
  <si>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</si>
  <si>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</si>
  <si>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</si>
  <si>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</si>
  <si>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</si>
  <si>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</si>
  <si>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</si>
  <si>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</si>
  <si>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</si>
  <si>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</si>
  <si>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</si>
  <si>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</si>
  <si>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</si>
  <si>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</si>
  <si>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</si>
  <si>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</si>
  <si>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</si>
  <si>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</si>
  <si>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</si>
  <si>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</si>
  <si>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</si>
  <si>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</si>
  <si>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</si>
  <si>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</si>
  <si>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</si>
  <si>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</si>
  <si>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</si>
  <si>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</si>
  <si>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</si>
  <si>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</si>
  <si>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</si>
  <si>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</si>
  <si>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</si>
  <si>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</si>
  <si>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</si>
  <si>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</si>
  <si>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</si>
  <si>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</si>
  <si>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</si>
  <si>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</si>
  <si>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</si>
  <si>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</si>
  <si>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</si>
  <si>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</si>
  <si>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</si>
  <si>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</si>
  <si>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</si>
  <si>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</si>
  <si>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</si>
  <si>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</si>
  <si>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</si>
  <si>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</si>
  <si>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</si>
  <si>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</si>
  <si>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</si>
  <si>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</si>
  <si>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</si>
  <si>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</si>
  <si>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</si>
  <si>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</si>
  <si>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</si>
  <si>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</si>
  <si>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</si>
  <si>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</si>
  <si>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</si>
  <si>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</si>
  <si>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</si>
  <si>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</si>
  <si>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</si>
  <si>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</si>
  <si>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</si>
  <si>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</si>
  <si>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</si>
  <si>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</si>
  <si>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</si>
  <si>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</si>
  <si>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</si>
  <si>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</si>
  <si>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</si>
  <si>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</si>
  <si>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</si>
  <si>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</si>
  <si>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</si>
  <si>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</si>
  <si>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</si>
  <si>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</si>
  <si>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</si>
  <si>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</si>
  <si>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</si>
  <si>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</si>
  <si>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</si>
  <si>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</si>
  <si>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</si>
  <si>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</si>
  <si>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</si>
  <si>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</si>
  <si>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</si>
  <si>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</si>
  <si>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</si>
  <si>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</si>
  <si>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</si>
  <si>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</si>
  <si>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</si>
  <si>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</si>
  <si>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</si>
  <si>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</si>
  <si>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</si>
  <si>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</si>
  <si>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</si>
  <si>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</si>
  <si>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</si>
  <si>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</si>
  <si>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</si>
  <si>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</si>
  <si>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</si>
  <si>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</si>
  <si>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</si>
  <si>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</si>
  <si>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</si>
  <si>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</si>
  <si>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</si>
  <si>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</si>
  <si>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</si>
  <si>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</si>
  <si>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</si>
  <si>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</si>
  <si>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</si>
  <si>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</si>
  <si>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</si>
  <si>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</si>
  <si>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</si>
  <si>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</si>
  <si>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</si>
  <si>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</si>
  <si>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</si>
  <si>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</si>
  <si>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</si>
  <si>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</si>
  <si>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</si>
  <si>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</si>
  <si>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</si>
  <si>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</si>
  <si>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</si>
  <si>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</si>
  <si>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</si>
  <si>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</si>
  <si>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</si>
  <si>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</si>
  <si>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</si>
  <si>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</si>
  <si>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</si>
  <si>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</si>
  <si>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</si>
  <si>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</si>
  <si>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</si>
  <si>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</si>
  <si>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</si>
  <si>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</si>
  <si>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</si>
  <si>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</si>
  <si>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</si>
  <si>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</si>
  <si>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</si>
  <si>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</si>
  <si>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</si>
  <si>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</si>
  <si>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</si>
  <si>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</si>
  <si>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</si>
  <si>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</si>
  <si>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</si>
  <si>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</si>
  <si>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</si>
  <si>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</si>
  <si>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</si>
  <si>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</si>
  <si>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</si>
  <si>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</si>
  <si>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</si>
  <si>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</si>
  <si>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</si>
  <si>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</si>
  <si>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</si>
  <si>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</si>
  <si>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</si>
  <si>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</si>
  <si>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</si>
  <si>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</si>
  <si>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</si>
  <si>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</si>
  <si>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</si>
  <si>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</si>
  <si>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</si>
  <si>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</si>
  <si>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</si>
  <si>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</si>
  <si>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</si>
  <si>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</si>
  <si>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</si>
  <si>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</si>
  <si>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</si>
  <si>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</si>
  <si>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</si>
  <si>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</si>
  <si>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</si>
  <si>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</si>
  <si>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</si>
  <si>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</si>
  <si>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</si>
  <si>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</si>
  <si>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</si>
  <si>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</si>
  <si>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</si>
  <si>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</si>
  <si>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</si>
  <si>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</si>
  <si>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</si>
  <si>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</si>
  <si>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</si>
  <si>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</si>
  <si>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</si>
  <si>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</si>
  <si>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</si>
  <si>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</si>
  <si>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</si>
  <si>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</si>
  <si>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</si>
  <si>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</si>
  <si>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</si>
  <si>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</si>
  <si>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</si>
  <si>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</si>
  <si>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</si>
  <si>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</si>
  <si>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</si>
  <si>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</si>
  <si>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</si>
  <si>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</si>
  <si>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</si>
  <si>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</si>
  <si>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</si>
  <si>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</si>
  <si>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</si>
  <si>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</si>
  <si>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</si>
  <si>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</si>
  <si>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</si>
  <si>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</si>
  <si>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</si>
  <si>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</si>
  <si>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</si>
  <si>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</si>
  <si>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</si>
  <si>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</si>
  <si>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</si>
  <si>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</si>
  <si>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</si>
  <si>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</si>
  <si>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</si>
  <si>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</si>
  <si>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</si>
  <si>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</si>
  <si>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</si>
  <si>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</si>
  <si>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</si>
  <si>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</si>
  <si>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</si>
  <si>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</si>
  <si>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</si>
  <si>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</si>
  <si>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</si>
  <si>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</si>
  <si>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</si>
  <si>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</si>
  <si>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</si>
  <si>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</si>
  <si>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</si>
  <si>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</si>
  <si>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</si>
  <si>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</si>
  <si>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</si>
  <si>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</si>
  <si>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</si>
  <si>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</si>
  <si>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</si>
  <si>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</si>
  <si>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</si>
  <si>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</si>
  <si>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</si>
  <si>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</si>
  <si>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</si>
  <si>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</si>
  <si>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</si>
  <si>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</si>
  <si>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</si>
  <si>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</si>
  <si>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</si>
  <si>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</si>
  <si>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</si>
  <si>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</si>
  <si>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</si>
  <si>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</si>
  <si>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</si>
  <si>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</si>
  <si>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</si>
  <si>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</si>
  <si>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</si>
  <si>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</si>
  <si>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</si>
  <si>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</si>
  <si>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</si>
  <si>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</si>
  <si>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</si>
  <si>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</si>
  <si>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</si>
  <si>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</si>
  <si>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</si>
  <si>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</si>
  <si>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</si>
  <si>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</si>
  <si>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</si>
  <si>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</si>
  <si>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</si>
  <si>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</si>
  <si>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</si>
  <si>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</si>
  <si>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</si>
  <si>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</si>
  <si>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</si>
  <si>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</si>
  <si>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</si>
  <si>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</si>
  <si>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</si>
  <si>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</si>
  <si>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</si>
  <si>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</si>
  <si>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</si>
  <si>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</si>
  <si>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</si>
  <si>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</si>
  <si>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</si>
  <si>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</si>
  <si>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</si>
  <si>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</si>
  <si>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</si>
  <si>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</si>
  <si>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</si>
  <si>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</si>
  <si>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</si>
  <si>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</si>
  <si>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</si>
  <si>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</si>
  <si>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</si>
  <si>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</si>
  <si>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</si>
  <si>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</si>
  <si>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</si>
  <si>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</si>
  <si>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</si>
  <si>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</si>
  <si>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</si>
  <si>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</si>
  <si>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</si>
  <si>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</si>
  <si>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</si>
  <si>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</si>
  <si>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</si>
  <si>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</si>
  <si>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</si>
  <si>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</si>
  <si>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</si>
  <si>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</si>
  <si>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</si>
  <si>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</si>
  <si>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</si>
  <si>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</si>
  <si>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</si>
  <si>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</si>
  <si>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</si>
  <si>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</si>
  <si>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</si>
  <si>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</si>
  <si>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</si>
  <si>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</si>
  <si>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</si>
  <si>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</si>
  <si>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</si>
  <si>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</si>
  <si>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</si>
  <si>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</si>
  <si>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</si>
  <si>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</si>
  <si>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</si>
  <si>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</si>
  <si>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</si>
  <si>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</si>
  <si>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</si>
  <si>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</si>
  <si>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</si>
  <si>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</si>
  <si>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</si>
  <si>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</si>
  <si>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</si>
  <si>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</si>
  <si>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</si>
  <si>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</si>
  <si>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</si>
  <si>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</si>
  <si>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</si>
  <si>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</si>
  <si>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</si>
  <si>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</si>
  <si>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</si>
  <si>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</si>
  <si>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</si>
  <si>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</si>
  <si>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</si>
  <si>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</si>
  <si>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</si>
  <si>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</si>
  <si>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</si>
  <si>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</si>
  <si>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</si>
  <si>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</si>
  <si>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</si>
  <si>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</si>
  <si>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</si>
  <si>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</si>
  <si>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</si>
  <si>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</si>
  <si>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</si>
  <si>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</si>
  <si>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</si>
  <si>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</si>
  <si>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</si>
  <si>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</si>
  <si>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</si>
  <si>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</si>
  <si>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</si>
  <si>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</si>
  <si>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</si>
  <si>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</si>
  <si>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</si>
  <si>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</si>
  <si>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</si>
  <si>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</si>
  <si>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</si>
  <si>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</si>
  <si>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</si>
  <si>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</si>
  <si>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</si>
  <si>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</si>
  <si>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</si>
  <si>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</si>
  <si>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</si>
  <si>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</si>
  <si>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</si>
  <si>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</si>
  <si>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</si>
  <si>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</si>
  <si>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</si>
  <si>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</si>
  <si>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</si>
  <si>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</si>
  <si>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</si>
  <si>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</si>
  <si>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</si>
  <si>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</si>
  <si>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</si>
  <si>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</si>
  <si>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</si>
  <si>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</si>
  <si>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</si>
  <si>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</si>
  <si>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</si>
  <si>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</si>
  <si>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</si>
  <si>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</si>
  <si>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</si>
  <si>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</si>
  <si>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</si>
  <si>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</si>
  <si>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</si>
  <si>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</si>
  <si>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</si>
  <si>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</si>
  <si>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</si>
  <si>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</si>
  <si>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</si>
  <si>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</si>
  <si>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</si>
  <si>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</si>
  <si>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</si>
  <si>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</si>
  <si>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</si>
  <si>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</si>
  <si>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</si>
  <si>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</si>
  <si>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</si>
  <si>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</si>
  <si>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</si>
  <si>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</si>
  <si>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</si>
  <si>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</si>
  <si>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</si>
  <si>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</si>
  <si>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</si>
  <si>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</si>
  <si>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</si>
  <si>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</si>
  <si>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</si>
  <si>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</si>
  <si>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</si>
  <si>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</si>
  <si>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</si>
  <si>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</si>
  <si>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</si>
  <si>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</si>
  <si>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</si>
  <si>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</si>
  <si>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</si>
  <si>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</si>
  <si>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</si>
  <si>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</si>
  <si>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</si>
  <si>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</si>
  <si>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</si>
  <si>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</si>
  <si>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</si>
  <si>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</si>
  <si>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</si>
  <si>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</si>
  <si>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</si>
  <si>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</si>
  <si>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</si>
  <si>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</si>
  <si>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</si>
  <si>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</si>
  <si>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</si>
  <si>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</si>
  <si>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</si>
  <si>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</si>
  <si>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</si>
  <si>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</si>
  <si>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</si>
  <si>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</si>
  <si>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</si>
  <si>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</si>
  <si>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</si>
  <si>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</si>
  <si>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</si>
  <si>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</si>
  <si>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</si>
  <si>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</si>
  <si>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</si>
  <si>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</si>
  <si>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</si>
  <si>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</si>
  <si>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</si>
  <si>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</si>
  <si>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</si>
  <si>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</si>
  <si>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</si>
  <si>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</si>
  <si>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</si>
  <si>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</si>
  <si>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</si>
  <si>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</si>
  <si>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</si>
  <si>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</si>
  <si>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</si>
  <si>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</si>
  <si>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</si>
  <si>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</si>
  <si>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</si>
  <si>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</si>
  <si>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</si>
  <si>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</si>
  <si>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</si>
  <si>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</si>
  <si>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</si>
  <si>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</si>
  <si>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</si>
  <si>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</si>
  <si>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</si>
  <si>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</si>
  <si>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</si>
  <si>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</si>
  <si>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</si>
  <si>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</si>
  <si>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</si>
  <si>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</si>
  <si>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</si>
  <si>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</si>
  <si>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</si>
  <si>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</si>
  <si>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</si>
  <si>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</si>
  <si>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</si>
  <si>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</si>
  <si>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</si>
  <si>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</si>
  <si>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</si>
  <si>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</si>
  <si>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</si>
  <si>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</si>
  <si>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</si>
  <si>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</si>
  <si>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</si>
  <si>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</si>
  <si>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</si>
  <si>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</si>
  <si>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</si>
  <si>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</si>
  <si>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</si>
  <si>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</si>
  <si>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</si>
  <si>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</si>
  <si>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</si>
  <si>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</si>
  <si>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</si>
  <si>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</si>
  <si>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</si>
  <si>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</si>
  <si>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</si>
  <si>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</si>
  <si>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</si>
  <si>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</si>
  <si>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</si>
  <si>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</si>
  <si>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</si>
  <si>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</si>
  <si>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</si>
  <si>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</si>
  <si>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</si>
  <si>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</si>
  <si>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</si>
  <si>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</si>
  <si>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</si>
  <si>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</si>
  <si>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</si>
  <si>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</si>
  <si>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</si>
  <si>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</si>
  <si>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</si>
  <si>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</si>
  <si>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</si>
  <si>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</si>
  <si>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</si>
  <si>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</si>
  <si>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</si>
  <si>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</si>
  <si>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</si>
  <si>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</si>
  <si>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</si>
  <si>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</si>
  <si>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</si>
  <si>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</si>
  <si>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</si>
  <si>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</si>
  <si>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</si>
  <si>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</si>
  <si>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</si>
  <si>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</si>
  <si>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</si>
  <si>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</si>
  <si>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</si>
  <si>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</si>
  <si>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</si>
  <si>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</si>
  <si>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</si>
  <si>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</si>
  <si>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</si>
  <si>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</si>
  <si>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</si>
  <si>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</si>
  <si>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</si>
  <si>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</si>
  <si>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</si>
  <si>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</si>
  <si>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</si>
  <si>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</si>
  <si>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</si>
  <si>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</si>
  <si>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</si>
  <si>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</si>
  <si>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</si>
  <si>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</si>
  <si>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</si>
  <si>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</si>
  <si>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</si>
  <si>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</si>
  <si>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</si>
  <si>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</si>
  <si>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</si>
  <si>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</si>
  <si>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</si>
  <si>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</si>
  <si>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</si>
  <si>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</si>
  <si>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</si>
  <si>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</si>
  <si>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</si>
  <si>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</si>
  <si>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</si>
  <si>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</si>
  <si>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</si>
  <si>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</si>
  <si>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</si>
  <si>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</si>
  <si>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</si>
  <si>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</si>
  <si>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</si>
  <si>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</si>
  <si>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</si>
  <si>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</si>
  <si>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</si>
  <si>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</si>
  <si>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</si>
  <si>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</si>
  <si>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</si>
  <si>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</si>
  <si>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</si>
  <si>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</si>
  <si>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</si>
  <si>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</si>
  <si>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</si>
  <si>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</si>
  <si>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</si>
  <si>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</si>
  <si>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</si>
  <si>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</si>
  <si>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</si>
  <si>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</si>
  <si>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</si>
  <si>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</si>
  <si>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</si>
  <si>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</si>
  <si>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</si>
  <si>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</si>
  <si>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</si>
  <si>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</si>
  <si>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</si>
  <si>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</si>
  <si>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</si>
  <si>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</si>
  <si>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</si>
  <si>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</si>
  <si>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</si>
  <si>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</si>
  <si>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</si>
  <si>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</si>
  <si>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</si>
  <si>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</si>
  <si>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</si>
  <si>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</si>
  <si>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</si>
  <si>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</si>
  <si>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</si>
  <si>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</si>
  <si>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</si>
  <si>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</si>
  <si>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</si>
  <si>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</si>
  <si>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</si>
  <si>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</si>
  <si>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</si>
  <si>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</si>
  <si>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</si>
  <si>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</si>
  <si>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</si>
  <si>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</si>
  <si>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</si>
  <si>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</si>
  <si>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</si>
  <si>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</si>
  <si>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</si>
  <si>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</si>
  <si>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</si>
  <si>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</si>
  <si>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</si>
  <si>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</si>
  <si>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</si>
  <si>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</si>
  <si>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</si>
  <si>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</si>
  <si>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</si>
  <si>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</si>
  <si>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</si>
  <si>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</si>
  <si>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</si>
  <si>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</si>
  <si>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</si>
  <si>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</si>
  <si>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</si>
  <si>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</si>
  <si>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</si>
  <si>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</si>
  <si>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</si>
  <si>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</si>
  <si>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</si>
  <si>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</si>
  <si>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</si>
  <si>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</si>
  <si>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</si>
  <si>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</si>
  <si>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</si>
  <si>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</si>
  <si>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</si>
  <si>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</si>
  <si>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</si>
  <si>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</si>
  <si>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</si>
  <si>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</si>
  <si>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</si>
  <si>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</si>
  <si>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</si>
  <si>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</si>
  <si>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</si>
  <si>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</si>
  <si>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</si>
  <si>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</si>
  <si>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</si>
  <si>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</si>
  <si>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</si>
  <si>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</si>
  <si>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</si>
  <si>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</si>
  <si>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</si>
  <si>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</si>
  <si>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</si>
  <si>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</si>
  <si>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</si>
  <si>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</si>
  <si>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</si>
  <si>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</si>
  <si>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</si>
  <si>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</si>
  <si>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</si>
  <si>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</si>
  <si>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</si>
  <si>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</si>
  <si>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</si>
  <si>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</si>
  <si>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</si>
  <si>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</si>
  <si>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</si>
  <si>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</si>
  <si>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</si>
  <si>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</si>
  <si>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</si>
  <si>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</si>
  <si>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</si>
  <si>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</si>
  <si>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</si>
  <si>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</si>
  <si>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</si>
  <si>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</si>
  <si>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</si>
  <si>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</si>
  <si>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</si>
  <si>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</si>
  <si>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</si>
  <si>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</si>
  <si>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</si>
  <si>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</si>
  <si>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</si>
  <si>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</si>
  <si>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</si>
  <si>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</si>
  <si>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</si>
  <si>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</si>
  <si>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</si>
  <si>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</si>
  <si>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</si>
  <si>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</si>
  <si>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</si>
  <si>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</si>
  <si>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</si>
  <si>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</si>
  <si>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</si>
  <si>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</si>
  <si>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</si>
  <si>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</si>
  <si>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</si>
  <si>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</si>
  <si>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</si>
  <si>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</si>
  <si>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</si>
  <si>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</si>
  <si>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</si>
  <si>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</si>
  <si>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</si>
  <si>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</si>
  <si>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</si>
  <si>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</si>
  <si>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</si>
  <si>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</si>
  <si>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</si>
  <si>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</si>
  <si>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</si>
  <si>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</si>
  <si>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</si>
  <si>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</si>
  <si>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</si>
  <si>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</si>
  <si>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</si>
  <si>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</si>
  <si>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</si>
  <si>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</si>
  <si>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</si>
  <si>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</si>
  <si>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</si>
  <si>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</si>
  <si>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</si>
  <si>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</si>
  <si>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</si>
  <si>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</si>
  <si>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</si>
  <si>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</si>
  <si>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</si>
  <si>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</si>
  <si>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</si>
  <si>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</si>
  <si>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</si>
  <si>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</si>
  <si>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</si>
  <si>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</si>
  <si>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</si>
  <si>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</si>
  <si>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</si>
  <si>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</si>
  <si>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</si>
  <si>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</si>
  <si>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</si>
  <si>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</si>
  <si>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</si>
  <si>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</si>
  <si>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</si>
  <si>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</si>
  <si>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</si>
  <si>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</si>
  <si>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</si>
  <si>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</si>
  <si>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</si>
  <si>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</si>
  <si>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</si>
  <si>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</si>
  <si>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</si>
  <si>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</si>
  <si>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</si>
  <si>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</si>
  <si>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</si>
  <si>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</si>
  <si>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</si>
  <si>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</si>
  <si>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</si>
  <si>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</si>
  <si>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</si>
  <si>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</si>
  <si>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</si>
  <si>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</si>
  <si>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</si>
  <si>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</si>
  <si>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</si>
  <si>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</si>
  <si>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</si>
  <si>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</si>
  <si>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</si>
  <si>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</si>
  <si>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</si>
  <si>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</si>
  <si>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</si>
  <si>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</si>
  <si>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</si>
  <si>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</si>
  <si>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</si>
  <si>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</si>
  <si>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</si>
  <si>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</si>
  <si>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</si>
  <si>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</si>
  <si>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</si>
  <si>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</si>
  <si>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</si>
  <si>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</si>
  <si>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</si>
  <si>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</si>
  <si>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</si>
  <si>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</si>
  <si>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</si>
  <si>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</si>
  <si>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</si>
  <si>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</si>
  <si>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</si>
  <si>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</si>
  <si>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</si>
  <si>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</si>
  <si>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</si>
  <si>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</si>
  <si>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</si>
  <si>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</si>
  <si>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</si>
  <si>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</si>
  <si>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</si>
  <si>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</si>
  <si>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</si>
  <si>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</si>
  <si>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</si>
  <si>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</si>
  <si>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</si>
  <si>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</si>
  <si>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</si>
  <si>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</si>
  <si>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</si>
  <si>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</si>
  <si>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</si>
  <si>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</si>
  <si>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</si>
  <si>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</si>
  <si>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</si>
  <si>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</si>
  <si>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</si>
  <si>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</si>
  <si>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</si>
  <si>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</si>
  <si>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</si>
  <si>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</si>
  <si>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</si>
  <si>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</si>
  <si>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</si>
  <si>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</si>
  <si>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</si>
  <si>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</si>
  <si>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</si>
  <si>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</si>
  <si>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</si>
  <si>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</si>
  <si>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</si>
  <si>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</si>
  <si>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</si>
  <si>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</si>
  <si>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</si>
  <si>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</si>
  <si>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</si>
  <si>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</si>
  <si>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</si>
  <si>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</si>
  <si>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</si>
  <si>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</si>
  <si>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</si>
  <si>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</si>
  <si>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</si>
  <si>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</si>
  <si>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</si>
  <si>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</si>
  <si>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</si>
  <si>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</si>
  <si>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</si>
  <si>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</si>
  <si>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</si>
  <si>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</si>
  <si>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</si>
  <si>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</si>
  <si>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</si>
  <si>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</si>
  <si>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</si>
  <si>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</si>
  <si>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</si>
  <si>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</si>
  <si>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</si>
  <si>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</si>
  <si>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</si>
  <si>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</si>
  <si>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</si>
  <si>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</si>
  <si>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</si>
  <si>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</si>
  <si>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</si>
  <si>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</si>
  <si>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</si>
  <si>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</si>
  <si>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</si>
  <si>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</si>
  <si>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</si>
  <si>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</si>
  <si>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</si>
  <si>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</si>
  <si>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</si>
  <si>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</si>
  <si>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</si>
  <si>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</si>
  <si>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</si>
  <si>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</si>
  <si>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</si>
  <si>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</si>
  <si>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</si>
  <si>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</si>
  <si>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</si>
  <si>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</si>
  <si>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</si>
  <si>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</si>
  <si>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</si>
  <si>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</si>
  <si>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</si>
  <si>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</si>
  <si>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</si>
  <si>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</si>
  <si>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</si>
  <si>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</si>
  <si>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</si>
  <si>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</si>
  <si>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</si>
  <si>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</si>
  <si>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</si>
  <si>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</si>
  <si>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</si>
  <si>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</si>
  <si>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</si>
  <si>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</si>
  <si>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</si>
  <si>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</si>
  <si>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</si>
  <si>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</si>
  <si>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</si>
  <si>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</si>
  <si>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</si>
  <si>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</si>
  <si>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</si>
  <si>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</si>
  <si>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</si>
  <si>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</si>
  <si>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</si>
  <si>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</si>
  <si>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</si>
  <si>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</si>
  <si>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</si>
  <si>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</si>
  <si>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</si>
  <si>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</si>
  <si>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</si>
  <si>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</si>
  <si>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</si>
  <si>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</si>
  <si>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</si>
  <si>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</si>
  <si>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</si>
  <si>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</si>
  <si>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</si>
  <si>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</si>
  <si>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</si>
  <si>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</si>
  <si>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</si>
  <si>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</si>
  <si>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</si>
  <si>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</si>
  <si>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</si>
  <si>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</si>
  <si>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</si>
  <si>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</si>
  <si>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</si>
  <si>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</si>
  <si>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</si>
  <si>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</si>
  <si>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</si>
  <si>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</si>
  <si>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</si>
  <si>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</si>
  <si>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</si>
  <si>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</si>
  <si>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</si>
  <si>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</si>
  <si>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</si>
  <si>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</si>
  <si>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</si>
  <si>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</si>
  <si>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</si>
  <si>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</si>
  <si>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</si>
  <si>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</si>
  <si>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</si>
  <si>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</si>
  <si>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</si>
  <si>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</si>
  <si>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</si>
  <si>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</si>
  <si>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</si>
  <si>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</si>
  <si>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</si>
  <si>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</si>
  <si>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</si>
  <si>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</si>
  <si>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</si>
  <si>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</si>
  <si>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</si>
  <si>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</si>
  <si>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</si>
  <si>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</si>
  <si>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</si>
  <si>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</si>
  <si>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</si>
  <si>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</si>
  <si>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</si>
  <si>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</si>
  <si>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</si>
  <si>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</si>
  <si>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</si>
  <si>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</si>
  <si>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</si>
  <si>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</si>
  <si>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</si>
  <si>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</si>
  <si>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</si>
  <si>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</si>
  <si>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</si>
  <si>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</si>
  <si>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</si>
  <si>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</si>
  <si>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</si>
  <si>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</si>
  <si>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</si>
  <si>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</si>
  <si>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</si>
  <si>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</si>
  <si>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</si>
  <si>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</si>
  <si>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</si>
  <si>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</si>
  <si>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</si>
  <si>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</si>
  <si>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</si>
  <si>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</si>
  <si>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</si>
  <si>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</si>
  <si>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</si>
  <si>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</si>
  <si>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</si>
  <si>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</si>
  <si>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</si>
  <si>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</si>
  <si>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</si>
  <si>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</si>
  <si>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</si>
  <si>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</si>
  <si>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</si>
  <si>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</si>
  <si>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</si>
  <si>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</si>
  <si>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</si>
  <si>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</si>
  <si>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</si>
  <si>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</si>
  <si>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</si>
  <si>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</si>
  <si>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</si>
  <si>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</si>
  <si>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</si>
  <si>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</si>
  <si>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</si>
  <si>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</si>
  <si>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</si>
  <si>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</si>
  <si>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</si>
  <si>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</si>
  <si>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</si>
  <si>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</si>
  <si>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</si>
  <si>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</si>
  <si>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</si>
  <si>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</si>
  <si>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</si>
  <si>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</si>
  <si>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</si>
  <si>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</si>
  <si>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</si>
  <si>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</si>
  <si>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</si>
  <si>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</si>
  <si>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</si>
  <si>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</si>
  <si>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</si>
  <si>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</si>
  <si>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</si>
  <si>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</si>
  <si>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</si>
  <si>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</si>
  <si>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</si>
  <si>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</si>
  <si>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</si>
  <si>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</si>
  <si>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</si>
  <si>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</si>
  <si>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</si>
  <si>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</si>
  <si>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</si>
  <si>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</si>
  <si>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</si>
  <si>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</si>
  <si>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</si>
  <si>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</si>
  <si>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</si>
  <si>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</si>
  <si>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</si>
  <si>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</si>
  <si>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</si>
  <si>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</si>
  <si>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</si>
  <si>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</si>
  <si>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</si>
  <si>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</si>
  <si>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</si>
  <si>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</si>
  <si>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</si>
  <si>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</si>
  <si>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</si>
  <si>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</si>
  <si>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</si>
  <si>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</si>
  <si>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</si>
  <si>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</si>
  <si>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</si>
  <si>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</si>
  <si>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</si>
  <si>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</si>
  <si>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</si>
  <si>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</si>
  <si>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</si>
  <si>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</si>
  <si>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</si>
  <si>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</si>
  <si>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</si>
  <si>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</si>
  <si>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</si>
  <si>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</si>
  <si>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</si>
  <si>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</si>
  <si>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</si>
  <si>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</si>
  <si>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</si>
  <si>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</si>
  <si>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</si>
  <si>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</si>
  <si>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</si>
  <si>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</si>
  <si>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</si>
  <si>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</si>
  <si>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</si>
  <si>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</si>
  <si>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</si>
  <si>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</si>
  <si>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</si>
  <si>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</si>
  <si>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</si>
  <si>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</si>
  <si>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</si>
  <si>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</si>
  <si>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</si>
  <si>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</si>
  <si>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</si>
  <si>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</si>
  <si>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</si>
  <si>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</si>
  <si>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</si>
  <si>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</si>
  <si>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</si>
  <si>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</si>
  <si>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</si>
  <si>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</si>
  <si>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</si>
  <si>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</si>
  <si>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</si>
  <si>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</si>
  <si>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</si>
  <si>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</si>
  <si>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</si>
  <si>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</si>
  <si>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</si>
  <si>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</si>
  <si>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</si>
  <si>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</si>
  <si>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</si>
  <si>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</si>
  <si>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</si>
  <si>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</si>
  <si>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</si>
  <si>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</si>
  <si>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</si>
  <si>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</si>
  <si>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</si>
  <si>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</si>
  <si>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</si>
  <si>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</si>
  <si>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</si>
  <si>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</si>
  <si>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</si>
  <si>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</si>
  <si>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</si>
  <si>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</si>
  <si>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</si>
  <si>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</si>
  <si>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</si>
  <si>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</si>
  <si>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</si>
  <si>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</si>
  <si>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</si>
  <si>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</si>
  <si>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</si>
  <si>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</si>
  <si>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</si>
  <si>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</si>
  <si>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</si>
  <si>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</si>
  <si>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</si>
  <si>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</si>
  <si>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</si>
  <si>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</si>
  <si>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</si>
  <si>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</si>
  <si>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</si>
  <si>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</si>
  <si>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</si>
  <si>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</si>
  <si>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</si>
  <si>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</si>
  <si>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</si>
  <si>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</si>
  <si>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</si>
  <si>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</si>
  <si>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</si>
  <si>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</si>
  <si>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</si>
  <si>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</si>
  <si>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</si>
  <si>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</si>
  <si>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</si>
  <si>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</si>
  <si>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</si>
  <si>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</si>
  <si>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</si>
  <si>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</si>
  <si>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</si>
  <si>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</si>
  <si>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</si>
  <si>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</si>
  <si>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</si>
  <si>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</si>
  <si>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</si>
  <si>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</si>
  <si>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</si>
  <si>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</si>
  <si>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</si>
  <si>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</si>
  <si>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</si>
  <si>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</si>
  <si>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</si>
  <si>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</si>
  <si>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</si>
  <si>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</si>
  <si>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</si>
  <si>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</si>
  <si>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</si>
  <si>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</si>
  <si>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</si>
  <si>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</si>
  <si>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</si>
  <si>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</si>
  <si>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</si>
  <si>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</si>
  <si>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</si>
  <si>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</si>
  <si>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</si>
  <si>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</si>
  <si>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</si>
  <si>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</si>
  <si>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</si>
  <si>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</si>
  <si>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</si>
  <si>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</si>
  <si>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</si>
  <si>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</si>
  <si>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</si>
  <si>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</si>
  <si>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</si>
  <si>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</si>
  <si>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</si>
  <si>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</si>
  <si>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</si>
  <si>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</si>
  <si>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</si>
  <si>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</si>
  <si>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</si>
  <si>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</si>
  <si>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</si>
  <si>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</si>
  <si>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</si>
  <si>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</si>
  <si>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</si>
  <si>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</si>
  <si>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</si>
  <si>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</si>
  <si>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</si>
  <si>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</si>
  <si>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</si>
  <si>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</si>
  <si>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</si>
  <si>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</si>
  <si>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</si>
  <si>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</si>
  <si>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</si>
  <si>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</si>
  <si>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</si>
  <si>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</si>
  <si>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</si>
  <si>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</si>
  <si>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</si>
  <si>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</si>
  <si>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</si>
  <si>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</si>
  <si>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</si>
  <si>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</si>
  <si>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</si>
  <si>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</si>
  <si>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</si>
  <si>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</si>
  <si>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</si>
  <si>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</si>
  <si>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</si>
  <si>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</si>
  <si>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</si>
  <si>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</si>
  <si>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</si>
  <si>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</si>
  <si>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</si>
  <si>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</si>
  <si>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</si>
  <si>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</si>
  <si>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</si>
  <si>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</si>
  <si>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</si>
  <si>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</si>
  <si>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</si>
  <si>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</si>
  <si>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</si>
  <si>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</si>
  <si>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</si>
  <si>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</si>
  <si>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</si>
  <si>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</si>
  <si>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</si>
  <si>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</si>
  <si>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</si>
  <si>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</si>
  <si>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</si>
  <si>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</si>
  <si>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</si>
  <si>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</si>
  <si>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</si>
  <si>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</si>
  <si>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</si>
  <si>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</si>
  <si>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</si>
  <si>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</si>
  <si>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</si>
  <si>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</si>
  <si>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</si>
  <si>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</si>
  <si>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</si>
  <si>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</si>
  <si>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</si>
  <si>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</si>
  <si>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</si>
  <si>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</si>
  <si>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</si>
  <si>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</si>
  <si>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</si>
  <si>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</si>
  <si>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</si>
  <si>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</si>
  <si>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</si>
  <si>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</si>
  <si>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</si>
  <si>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</si>
  <si>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</si>
  <si>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</si>
  <si>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</si>
  <si>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</si>
  <si>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</si>
  <si>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</si>
  <si>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</si>
  <si>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</si>
  <si>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</si>
  <si>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</si>
  <si>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</si>
  <si>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</si>
  <si>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</si>
  <si>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</si>
  <si>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</si>
  <si>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</si>
  <si>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</si>
  <si>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</si>
  <si>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</si>
  <si>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</si>
  <si>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</si>
  <si>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</si>
  <si>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</si>
  <si>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</si>
  <si>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</si>
  <si>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</si>
  <si>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</si>
  <si>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</si>
  <si>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</si>
  <si>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</si>
  <si>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</si>
  <si>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</si>
  <si>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</si>
  <si>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</si>
  <si>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</si>
  <si>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</si>
  <si>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</si>
  <si>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</si>
  <si>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</si>
  <si>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</si>
  <si>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</si>
  <si>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</si>
  <si>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</si>
  <si>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</si>
  <si>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</si>
  <si>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</si>
  <si>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</si>
  <si>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</si>
  <si>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</si>
  <si>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</si>
  <si>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</si>
  <si>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</si>
  <si>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</si>
  <si>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</si>
  <si>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</si>
  <si>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</si>
  <si>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</si>
  <si>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</si>
  <si>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</si>
  <si>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</si>
  <si>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</si>
  <si>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</si>
  <si>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</si>
  <si>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</si>
  <si>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</si>
  <si>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</si>
  <si>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</si>
  <si>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</si>
  <si>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</si>
  <si>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</si>
  <si>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</si>
  <si>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</si>
  <si>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</si>
  <si>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</si>
  <si>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</si>
  <si>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</si>
  <si>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</si>
  <si>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</si>
  <si>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</si>
  <si>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</si>
  <si>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</si>
  <si>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</si>
  <si>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</si>
  <si>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</si>
  <si>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</si>
  <si>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</si>
  <si>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</si>
  <si>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</si>
  <si>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</si>
  <si>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</si>
  <si>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</si>
  <si>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</si>
  <si>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</si>
  <si>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</si>
  <si>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</si>
  <si>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</si>
  <si>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</si>
  <si>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</si>
  <si>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</si>
  <si>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</si>
  <si>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</si>
  <si>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</si>
  <si>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</si>
  <si>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</si>
  <si>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</si>
  <si>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</si>
  <si>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</si>
  <si>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</si>
  <si>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</si>
  <si>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</si>
  <si>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</si>
  <si>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</si>
  <si>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</si>
  <si>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</si>
  <si>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</si>
  <si>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</si>
  <si>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</si>
  <si>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</si>
  <si>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</si>
  <si>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</si>
  <si>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</si>
  <si>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</si>
  <si>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</si>
  <si>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</si>
  <si>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</si>
  <si>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</si>
  <si>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</si>
  <si>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</si>
  <si>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</si>
  <si>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</si>
  <si>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</si>
  <si>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</si>
  <si>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</si>
  <si>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</si>
  <si>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</si>
  <si>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</si>
  <si>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</si>
  <si>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</si>
  <si>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</si>
  <si>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</si>
  <si>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</si>
  <si>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</si>
  <si>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</si>
  <si>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</si>
  <si>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</si>
  <si>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</si>
  <si>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</si>
  <si>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</si>
  <si>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</si>
  <si>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</si>
  <si>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</si>
  <si>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</si>
  <si>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</si>
  <si>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</si>
  <si>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</si>
  <si>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</si>
  <si>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</si>
  <si>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</si>
  <si>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</si>
  <si>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</si>
  <si>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</si>
  <si>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</si>
  <si>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</si>
  <si>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</si>
  <si>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</si>
  <si>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</si>
  <si>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</si>
  <si>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</si>
  <si>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</si>
  <si>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</si>
  <si>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</si>
  <si>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</si>
  <si>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</si>
  <si>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</si>
  <si>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</si>
  <si>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</si>
  <si>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</si>
  <si>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</si>
  <si>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</si>
  <si>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</si>
  <si>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</si>
  <si>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</si>
  <si>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</si>
  <si>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</si>
  <si>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</si>
  <si>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</si>
  <si>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</si>
  <si>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</si>
  <si>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</si>
  <si>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</si>
  <si>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</si>
  <si>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</si>
  <si>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</si>
  <si>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</si>
  <si>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</si>
  <si>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</si>
  <si>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</si>
  <si>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</si>
  <si>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</si>
  <si>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</si>
  <si>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</si>
  <si>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</si>
  <si>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</si>
  <si>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</si>
  <si>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</si>
  <si>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</si>
  <si>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</si>
  <si>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</si>
  <si>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</si>
  <si>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</si>
  <si>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</si>
  <si>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</si>
  <si>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</si>
  <si>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</si>
  <si>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</si>
  <si>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</si>
  <si>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</si>
  <si>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</si>
  <si>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</si>
  <si>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</si>
  <si>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</si>
  <si>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</si>
  <si>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</si>
  <si>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</si>
  <si>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</si>
  <si>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</si>
  <si>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</si>
  <si>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</si>
  <si>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</si>
  <si>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</si>
  <si>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</si>
  <si>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</si>
  <si>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</si>
  <si>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</si>
  <si>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</si>
  <si>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</si>
  <si>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</si>
  <si>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</si>
  <si>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</si>
  <si>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</si>
  <si>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</si>
  <si>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</si>
  <si>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</si>
  <si>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</si>
  <si>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</si>
  <si>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</si>
  <si>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</si>
  <si>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</si>
  <si>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</si>
  <si>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</si>
  <si>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</si>
  <si>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</si>
  <si>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</si>
  <si>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</si>
  <si>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</si>
  <si>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</si>
  <si>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</si>
  <si>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</si>
  <si>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</si>
  <si>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</si>
  <si>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</si>
  <si>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</si>
  <si>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</si>
  <si>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</si>
  <si>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</si>
  <si>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</si>
  <si>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</si>
  <si>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</si>
  <si>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</si>
  <si>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</si>
  <si>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</si>
  <si>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</si>
  <si>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</si>
  <si>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</si>
  <si>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</si>
  <si>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</si>
  <si>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</si>
  <si>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</si>
  <si>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</si>
  <si>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</si>
  <si>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</si>
  <si>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</si>
  <si>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</si>
  <si>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</si>
  <si>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</si>
  <si>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</si>
  <si>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</si>
  <si>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</si>
  <si>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</si>
  <si>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</si>
  <si>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</si>
  <si>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</si>
  <si>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</si>
  <si>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</si>
  <si>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</si>
  <si>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</si>
  <si>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</si>
  <si>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</si>
  <si>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</si>
  <si>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</si>
  <si>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</si>
  <si>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</si>
  <si>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</si>
  <si>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</si>
  <si>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</si>
  <si>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</si>
  <si>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</si>
  <si>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</si>
  <si>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</si>
  <si>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</si>
  <si>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</si>
  <si>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</si>
  <si>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</si>
  <si>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</si>
  <si>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</si>
  <si>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</si>
  <si>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</si>
  <si>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</si>
  <si>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</si>
  <si>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</si>
  <si>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</si>
  <si>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</si>
  <si>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</si>
  <si>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</si>
  <si>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</si>
  <si>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</si>
  <si>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</si>
  <si>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</si>
  <si>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</si>
  <si>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</si>
  <si>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</si>
  <si>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</si>
  <si>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</si>
  <si>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</si>
  <si>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</si>
  <si>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</si>
  <si>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</si>
  <si>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</si>
  <si>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</si>
  <si>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</si>
  <si>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</si>
  <si>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</si>
  <si>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</si>
  <si>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</si>
  <si>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</si>
  <si>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</si>
  <si>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</si>
  <si>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</si>
  <si>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</si>
  <si>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</si>
  <si>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</si>
  <si>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</si>
  <si>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</si>
  <si>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</si>
  <si>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</si>
  <si>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</si>
  <si>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</si>
  <si>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</si>
  <si>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</si>
  <si>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</si>
  <si>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</si>
  <si>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</si>
  <si>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</si>
  <si>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</si>
  <si>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</si>
  <si>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</si>
  <si>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</si>
  <si>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</si>
  <si>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</si>
  <si>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</si>
  <si>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</si>
  <si>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</si>
  <si>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</si>
  <si>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</si>
  <si>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</si>
  <si>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</si>
  <si>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</si>
  <si>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</si>
  <si>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</si>
  <si>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</si>
  <si>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</si>
  <si>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</si>
  <si>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</si>
  <si>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</si>
  <si>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</si>
  <si>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</si>
  <si>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</si>
  <si>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</si>
  <si>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</si>
  <si>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</si>
  <si>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</si>
  <si>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</si>
  <si>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</si>
  <si>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</si>
  <si>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</si>
  <si>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</si>
  <si>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</si>
  <si>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</si>
  <si>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</si>
  <si>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</si>
  <si>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</si>
  <si>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</si>
  <si>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</si>
  <si>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</si>
  <si>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</si>
  <si>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</si>
  <si>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</si>
  <si>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</si>
  <si>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</si>
  <si>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</si>
  <si>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</si>
  <si>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</si>
  <si>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</si>
  <si>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</si>
  <si>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</si>
  <si>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</si>
  <si>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</si>
  <si>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</si>
  <si>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</si>
  <si>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</si>
  <si>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</si>
  <si>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</si>
  <si>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</si>
  <si>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</si>
  <si>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</si>
  <si>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</si>
  <si>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</si>
  <si>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</si>
  <si>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</si>
  <si>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</si>
  <si>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</si>
  <si>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</si>
  <si>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</si>
  <si>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</si>
  <si>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</si>
  <si>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</si>
  <si>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</si>
  <si>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</si>
  <si>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</si>
  <si>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</si>
  <si>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</si>
  <si>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</si>
  <si>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</si>
  <si>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</si>
  <si>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</si>
  <si>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</si>
  <si>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</si>
  <si>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</si>
  <si>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</si>
  <si>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</si>
  <si>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</si>
  <si>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</si>
  <si>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</si>
  <si>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</si>
  <si>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</si>
  <si>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</si>
  <si>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</si>
  <si>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</si>
  <si>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</si>
  <si>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</si>
  <si>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</si>
  <si>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</si>
  <si>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</si>
  <si>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</si>
  <si>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</si>
  <si>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</si>
  <si>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</si>
  <si>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</si>
  <si>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</si>
  <si>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</si>
  <si>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</si>
  <si>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</si>
  <si>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</si>
  <si>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</si>
  <si>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</si>
  <si>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</si>
  <si>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</si>
  <si>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</si>
  <si>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</si>
  <si>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</si>
  <si>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</si>
  <si>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</si>
  <si>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</si>
  <si>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</si>
  <si>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</si>
  <si>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</si>
  <si>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</si>
  <si>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</si>
  <si>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</si>
  <si>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</si>
  <si>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</si>
  <si>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</si>
  <si>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</si>
  <si>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</si>
  <si>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</si>
  <si>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</si>
  <si>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</si>
  <si>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</si>
  <si>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</si>
  <si>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</si>
  <si>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</si>
  <si>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</si>
  <si>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</si>
  <si>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</si>
  <si>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</si>
  <si>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</si>
  <si>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</si>
  <si>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</si>
  <si>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</si>
  <si>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</si>
  <si>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</si>
  <si>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</si>
  <si>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</si>
  <si>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</si>
  <si>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</si>
  <si>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</si>
  <si>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</si>
  <si>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</si>
  <si>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</si>
  <si>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</si>
  <si>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</si>
  <si>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</si>
  <si>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</si>
  <si>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</si>
  <si>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</si>
  <si>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</si>
  <si>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</si>
  <si>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</si>
  <si>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</si>
  <si>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</si>
  <si>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</si>
  <si>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</si>
  <si>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</si>
  <si>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</si>
  <si>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</si>
  <si>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</si>
  <si>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</si>
  <si>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</si>
  <si>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</si>
  <si>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</si>
  <si>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</si>
  <si>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</si>
  <si>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</si>
  <si>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</si>
  <si>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</si>
  <si>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</si>
  <si>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</si>
  <si>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</si>
  <si>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</si>
  <si>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</si>
  <si>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</si>
  <si>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</si>
  <si>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</si>
  <si>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</si>
  <si>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</si>
  <si>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</si>
  <si>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</si>
  <si>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</si>
  <si>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</si>
  <si>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</si>
  <si>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</si>
  <si>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</si>
  <si>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</si>
  <si>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</si>
  <si>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</si>
  <si>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</si>
  <si>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</si>
  <si>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</si>
  <si>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</si>
  <si>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</si>
  <si>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</si>
  <si>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</si>
  <si>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</si>
  <si>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</si>
  <si>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</si>
  <si>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</si>
  <si>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</si>
  <si>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</si>
  <si>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</si>
  <si>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</si>
  <si>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</si>
  <si>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</si>
  <si>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</si>
  <si>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</si>
  <si>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</si>
  <si>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</si>
  <si>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</si>
  <si>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</si>
  <si>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</si>
  <si>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</si>
  <si>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</si>
  <si>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</si>
  <si>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</si>
  <si>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</si>
  <si>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</si>
  <si>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</si>
  <si>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</si>
  <si>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</si>
  <si>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</si>
  <si>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</si>
  <si>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</si>
  <si>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</si>
  <si>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</si>
  <si>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</si>
  <si>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</si>
  <si>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</si>
  <si>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</si>
  <si>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</si>
  <si>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</si>
  <si>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</si>
  <si>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</si>
  <si>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</si>
  <si>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</si>
  <si>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</si>
  <si>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</si>
  <si>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</si>
  <si>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</si>
  <si>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</si>
  <si>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</si>
  <si>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</si>
  <si>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</si>
  <si>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</si>
  <si>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</si>
  <si>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</si>
  <si>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</si>
  <si>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</si>
  <si>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</si>
  <si>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</si>
  <si>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</si>
  <si>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</si>
  <si>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</si>
  <si>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</si>
  <si>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</si>
  <si>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</si>
  <si>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</si>
  <si>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</si>
  <si>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</si>
  <si>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</si>
  <si>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</si>
  <si>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</si>
  <si>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</si>
  <si>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</si>
  <si>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</si>
  <si>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</si>
  <si>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</si>
  <si>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</si>
  <si>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</si>
  <si>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</si>
  <si>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</si>
  <si>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</si>
  <si>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</si>
  <si>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</si>
  <si>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</si>
  <si>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</si>
  <si>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</si>
  <si>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</si>
  <si>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</si>
  <si>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</si>
  <si>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</si>
  <si>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</si>
  <si>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</si>
  <si>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</si>
  <si>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</si>
  <si>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</si>
  <si>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</si>
  <si>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</si>
  <si>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</si>
  <si>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</si>
  <si>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</si>
  <si>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</si>
  <si>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</si>
  <si>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</si>
  <si>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</si>
  <si>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</si>
  <si>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</si>
  <si>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</si>
  <si>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</si>
  <si>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</si>
  <si>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</si>
  <si>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</si>
  <si>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</si>
  <si>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</si>
  <si>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</si>
  <si>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</si>
  <si>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</si>
  <si>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</si>
  <si>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</si>
  <si>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</si>
  <si>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</si>
  <si>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</si>
  <si>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</si>
  <si>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</si>
  <si>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</si>
  <si>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</si>
  <si>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</si>
  <si>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</si>
  <si>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</si>
  <si>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</si>
  <si>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</si>
  <si>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</si>
  <si>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</si>
  <si>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</si>
  <si>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</si>
  <si>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</si>
  <si>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</si>
  <si>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</si>
  <si>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</si>
  <si>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</si>
  <si>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</si>
  <si>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</si>
  <si>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</si>
  <si>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</si>
  <si>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</si>
  <si>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</si>
  <si>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</si>
  <si>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</si>
  <si>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</si>
  <si>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</si>
  <si>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</si>
  <si>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</si>
  <si>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</si>
  <si>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</si>
  <si>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</si>
  <si>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</si>
  <si>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</si>
  <si>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</si>
  <si>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</si>
  <si>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</si>
  <si>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</si>
  <si>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</si>
  <si>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</si>
  <si>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</si>
  <si>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</si>
  <si>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</si>
  <si>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</si>
  <si>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</si>
  <si>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</si>
  <si>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</si>
  <si>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</si>
  <si>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</si>
  <si>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</si>
  <si>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</si>
  <si>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</si>
  <si>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</si>
  <si>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</si>
  <si>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</si>
  <si>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</si>
  <si>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</si>
  <si>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</si>
  <si>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</si>
  <si>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</si>
  <si>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</si>
  <si>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</si>
  <si>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</si>
  <si>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</si>
  <si>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</si>
  <si>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</si>
  <si>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</si>
  <si>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</si>
  <si>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</si>
  <si>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</si>
  <si>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</si>
  <si>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</si>
  <si>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</si>
  <si>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</si>
  <si>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</si>
  <si>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</si>
  <si>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</si>
  <si>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</si>
  <si>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</si>
  <si>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</si>
  <si>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</si>
  <si>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</si>
  <si>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</si>
  <si>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</si>
  <si>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</si>
  <si>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</si>
  <si>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</si>
  <si>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</si>
  <si>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</si>
  <si>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</si>
  <si>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</si>
  <si>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</si>
  <si>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</si>
  <si>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</si>
  <si>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</si>
  <si>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</si>
  <si>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</si>
  <si>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</si>
  <si>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</si>
  <si>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</si>
  <si>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</si>
  <si>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</si>
  <si>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</si>
  <si>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</si>
  <si>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</si>
  <si>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</si>
  <si>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</si>
  <si>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</si>
  <si>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</si>
  <si>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</si>
  <si>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</si>
  <si>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</si>
  <si>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</si>
  <si>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</si>
  <si>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</si>
  <si>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</si>
  <si>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</si>
  <si>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</si>
  <si>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</si>
  <si>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</si>
  <si>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</si>
  <si>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</si>
  <si>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</si>
  <si>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</si>
  <si>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</si>
  <si>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</si>
  <si>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</si>
  <si>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</si>
  <si>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</si>
  <si>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</si>
  <si>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</si>
  <si>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</si>
  <si>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</si>
  <si>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</si>
  <si>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</si>
  <si>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</si>
  <si>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</si>
  <si>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</si>
  <si>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</si>
  <si>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</si>
  <si>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</si>
  <si>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</si>
  <si>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</si>
  <si>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</si>
  <si>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</si>
  <si>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</si>
  <si>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</si>
  <si>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</si>
  <si>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</si>
  <si>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</si>
  <si>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</si>
  <si>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</si>
  <si>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</si>
  <si>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</si>
  <si>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</si>
  <si>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</si>
  <si>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</si>
  <si>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</si>
  <si>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</si>
  <si>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</si>
  <si>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</si>
  <si>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</si>
  <si>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</si>
  <si>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</si>
  <si>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</si>
  <si>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</si>
  <si>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</si>
  <si>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</si>
  <si>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</si>
  <si>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</si>
  <si>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</si>
  <si>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</si>
  <si>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</si>
  <si>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</si>
  <si>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</si>
  <si>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</si>
  <si>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</si>
  <si>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</si>
  <si>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</si>
  <si>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</si>
  <si>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</si>
  <si>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</si>
  <si>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</si>
  <si>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</si>
  <si>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</si>
  <si>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</si>
  <si>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</si>
  <si>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</si>
  <si>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</si>
  <si>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</si>
  <si>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</si>
  <si>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</si>
  <si>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</si>
  <si>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</si>
  <si>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</si>
  <si>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</si>
  <si>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</si>
  <si>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</si>
  <si>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</si>
  <si>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</si>
  <si>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</si>
  <si>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</si>
  <si>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</si>
  <si>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</si>
  <si>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</si>
  <si>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</si>
  <si>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</si>
  <si>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</si>
  <si>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</si>
  <si>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</si>
  <si>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</si>
  <si>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</si>
  <si>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</si>
  <si>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</si>
  <si>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</si>
  <si>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</si>
  <si>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</si>
  <si>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</si>
  <si>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</si>
  <si>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</si>
  <si>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</si>
  <si>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</si>
  <si>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</si>
  <si>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</si>
  <si>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</si>
  <si>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</si>
  <si>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</si>
  <si>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</si>
  <si>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</si>
  <si>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</si>
  <si>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</si>
  <si>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</si>
  <si>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</si>
  <si>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</si>
  <si>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</si>
  <si>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</si>
  <si>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</si>
  <si>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</si>
  <si>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</si>
  <si>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</si>
  <si>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</si>
  <si>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</si>
  <si>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</si>
  <si>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</si>
  <si>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</si>
  <si>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</si>
  <si>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</si>
  <si>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</si>
  <si>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</si>
  <si>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</si>
  <si>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</si>
  <si>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</si>
  <si>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</si>
  <si>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</si>
  <si>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</si>
  <si>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</si>
  <si>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</si>
  <si>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</si>
  <si>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</si>
  <si>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</si>
  <si>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</si>
  <si>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</si>
  <si>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</si>
  <si>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</si>
  <si>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</si>
  <si>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</si>
  <si>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</si>
  <si>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</si>
  <si>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</si>
  <si>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</si>
  <si>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</si>
  <si>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</si>
  <si>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</si>
  <si>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</si>
  <si>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</si>
  <si>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</si>
  <si>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</si>
  <si>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</si>
  <si>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</si>
  <si>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</si>
  <si>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</si>
  <si>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</si>
  <si>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</si>
  <si>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</si>
  <si>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</si>
  <si>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</si>
  <si>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</si>
  <si>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</si>
  <si>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</si>
  <si>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</si>
  <si>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</si>
  <si>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</si>
  <si>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</si>
  <si>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</si>
  <si>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</si>
  <si>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</si>
  <si>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</si>
  <si>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</si>
  <si>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</si>
  <si>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</si>
  <si>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</si>
  <si>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</si>
  <si>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</si>
  <si>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</si>
  <si>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</si>
  <si>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</si>
  <si>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</si>
  <si>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</si>
  <si>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</si>
  <si>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</si>
  <si>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</si>
  <si>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</si>
  <si>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</si>
  <si>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</si>
  <si>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</si>
  <si>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</si>
  <si>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</si>
  <si>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</si>
  <si>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</si>
  <si>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</si>
  <si>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</si>
  <si>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</si>
  <si>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</si>
  <si>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</si>
  <si>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</si>
  <si>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</si>
  <si>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</si>
  <si>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</si>
  <si>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</si>
  <si>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</si>
  <si>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</si>
  <si>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</si>
  <si>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</si>
  <si>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</si>
  <si>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</si>
  <si>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</si>
  <si>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</si>
  <si>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</si>
  <si>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</si>
  <si>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</si>
  <si>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</si>
  <si>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</si>
  <si>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</si>
  <si>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</si>
  <si>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</si>
  <si>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</si>
  <si>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</si>
  <si>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</si>
  <si>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</si>
  <si>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</si>
  <si>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</si>
  <si>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</si>
  <si>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</si>
  <si>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</si>
  <si>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</si>
  <si>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</si>
  <si>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</si>
  <si>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</si>
  <si>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</si>
  <si>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</si>
  <si>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</si>
  <si>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</si>
  <si>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</si>
  <si>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</si>
  <si>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</si>
  <si>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</si>
  <si>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</si>
  <si>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</si>
  <si>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</si>
  <si>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</si>
  <si>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</si>
  <si>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</si>
  <si>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</si>
  <si>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</si>
  <si>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</si>
  <si>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</si>
  <si>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</si>
  <si>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</si>
  <si>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</si>
  <si>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</si>
  <si>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</si>
  <si>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</si>
  <si>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</si>
  <si>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</si>
  <si>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</si>
  <si>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</si>
  <si>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</si>
  <si>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</si>
  <si>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</si>
  <si>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</si>
  <si>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</si>
  <si>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</si>
  <si>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</si>
  <si>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</si>
  <si>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</si>
  <si>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</si>
  <si>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</si>
  <si>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</si>
  <si>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</si>
  <si>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</si>
  <si>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</si>
  <si>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</si>
  <si>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</si>
  <si>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</si>
  <si>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</si>
  <si>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</si>
  <si>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</si>
  <si>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</si>
  <si>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</si>
  <si>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</si>
  <si>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</si>
  <si>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</si>
  <si>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</si>
  <si>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</si>
  <si>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</si>
  <si>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</si>
  <si>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</si>
  <si>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</si>
  <si>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</si>
  <si>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</si>
  <si>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</si>
  <si>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</si>
  <si>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</si>
  <si>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</si>
  <si>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</si>
  <si>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</si>
  <si>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</si>
  <si>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</si>
  <si>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</si>
  <si>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</si>
  <si>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</si>
  <si>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</si>
  <si>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</si>
  <si>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</si>
  <si>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</si>
  <si>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</si>
  <si>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</si>
  <si>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</si>
  <si>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</si>
  <si>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</si>
  <si>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</si>
  <si>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</si>
  <si>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</si>
  <si>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</si>
  <si>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</si>
  <si>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</si>
  <si>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</si>
  <si>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</si>
  <si>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</si>
  <si>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</si>
  <si>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</si>
  <si>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</si>
  <si>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</si>
  <si>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</si>
  <si>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</si>
  <si>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</si>
  <si>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</si>
  <si>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</si>
  <si>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</si>
  <si>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</si>
  <si>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</si>
  <si>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</si>
  <si>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</si>
  <si>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</si>
  <si>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</si>
  <si>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</si>
  <si>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</si>
  <si>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</si>
  <si>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</si>
  <si>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</si>
  <si>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</si>
  <si>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</si>
  <si>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</si>
  <si>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</si>
  <si>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</si>
  <si>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</si>
  <si>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</si>
  <si>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</si>
  <si>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</si>
  <si>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</si>
  <si>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</si>
  <si>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</si>
  <si>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</si>
  <si>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</si>
  <si>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</si>
  <si>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</si>
  <si>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</si>
  <si>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</si>
  <si>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</si>
  <si>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</si>
  <si>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</si>
  <si>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</si>
  <si>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</si>
  <si>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</si>
  <si>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</si>
  <si>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</si>
  <si>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</si>
  <si>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</si>
  <si>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</si>
  <si>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</si>
  <si>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</si>
  <si>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</si>
  <si>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</si>
  <si>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</si>
  <si>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</si>
  <si>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</si>
  <si>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</si>
  <si>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</si>
  <si>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</si>
  <si>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</si>
  <si>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</si>
  <si>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</si>
  <si>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</si>
  <si>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</si>
  <si>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</si>
  <si>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</si>
  <si>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</si>
  <si>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</si>
  <si>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</si>
  <si>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</si>
  <si>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</si>
  <si>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</si>
  <si>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</si>
  <si>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</si>
  <si>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</si>
  <si>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</si>
  <si>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</si>
  <si>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</si>
  <si>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</si>
  <si>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</si>
  <si>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</si>
  <si>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</si>
  <si>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</si>
  <si>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</si>
  <si>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</si>
  <si>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</si>
  <si>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</si>
  <si>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</si>
  <si>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</si>
  <si>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</si>
  <si>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</si>
  <si>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</si>
  <si>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</si>
  <si>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</si>
  <si>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</si>
  <si>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</si>
  <si>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</si>
  <si>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</si>
  <si>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</si>
  <si>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</si>
  <si>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</si>
  <si>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</si>
  <si>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</si>
  <si>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</si>
  <si>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</si>
  <si>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</si>
  <si>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</si>
  <si>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</si>
  <si>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</si>
  <si>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</si>
  <si>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</si>
  <si>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</si>
  <si>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</si>
  <si>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</si>
  <si>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</si>
  <si>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</si>
  <si>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</si>
  <si>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</si>
  <si>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</si>
  <si>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</si>
  <si>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</si>
  <si>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</si>
  <si>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</si>
  <si>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</si>
  <si>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</si>
  <si>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</si>
  <si>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</si>
  <si>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</si>
  <si>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</si>
  <si>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</si>
  <si>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</si>
  <si>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</si>
  <si>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</si>
  <si>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</si>
  <si>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</si>
  <si>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</si>
  <si>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</si>
  <si>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</si>
  <si>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</si>
  <si>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</si>
  <si>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</si>
  <si>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</si>
  <si>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</si>
  <si>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</si>
  <si>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</si>
  <si>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</si>
  <si>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</si>
  <si>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</si>
  <si>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</si>
  <si>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</si>
  <si>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</si>
  <si>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</si>
  <si>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</si>
  <si>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</si>
  <si>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</si>
  <si>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</si>
  <si>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</si>
  <si>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</si>
  <si>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</si>
  <si>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</si>
  <si>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</si>
  <si>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</si>
  <si>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</si>
  <si>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</si>
  <si>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</si>
  <si>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</si>
  <si>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</si>
  <si>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</si>
  <si>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</si>
  <si>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</si>
  <si>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</si>
  <si>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</si>
  <si>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</si>
  <si>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</si>
  <si>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</si>
  <si>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</si>
  <si>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</si>
  <si>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</si>
  <si>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</si>
  <si>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</si>
  <si>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</si>
  <si>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</si>
  <si>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</si>
  <si>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</si>
  <si>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</si>
  <si>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</si>
  <si>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</si>
  <si>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</si>
  <si>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</si>
  <si>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</si>
  <si>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</si>
  <si>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</si>
  <si>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</si>
  <si>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</si>
  <si>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</si>
  <si>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</si>
  <si>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</si>
  <si>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</si>
  <si>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</si>
  <si>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</si>
  <si>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</si>
  <si>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</si>
  <si>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</si>
  <si>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</si>
  <si>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</si>
  <si>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</si>
  <si>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</si>
  <si>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</si>
  <si>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</si>
  <si>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</si>
  <si>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</si>
  <si>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</si>
  <si>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</si>
  <si>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</si>
  <si>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</si>
  <si>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</si>
  <si>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</si>
  <si>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</si>
  <si>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</si>
  <si>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</si>
  <si>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</si>
  <si>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</si>
  <si>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</si>
  <si>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</si>
  <si>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</si>
  <si>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</si>
  <si>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</si>
  <si>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</si>
  <si>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</si>
  <si>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</si>
  <si>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</si>
  <si>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</si>
  <si>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</si>
  <si>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</si>
  <si>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</si>
  <si>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</si>
  <si>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</si>
  <si>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</si>
  <si>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</si>
  <si>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</si>
  <si>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</si>
  <si>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</si>
  <si>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</si>
  <si>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</si>
  <si>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</si>
  <si>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</si>
  <si>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</si>
  <si>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</si>
  <si>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</si>
  <si>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</si>
  <si>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</si>
  <si>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</si>
  <si>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</si>
  <si>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</si>
  <si>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</si>
  <si>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</si>
  <si>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</si>
  <si>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</si>
  <si>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</si>
  <si>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</si>
  <si>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</si>
  <si>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</si>
  <si>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</si>
  <si>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</si>
  <si>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</si>
  <si>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</si>
  <si>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</si>
  <si>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</si>
  <si>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</si>
  <si>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</si>
  <si>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</si>
  <si>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</si>
  <si>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</si>
  <si>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</si>
  <si>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</si>
  <si>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</si>
  <si>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</si>
  <si>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</si>
  <si>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</si>
  <si>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</si>
  <si>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</si>
  <si>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</si>
  <si>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</si>
  <si>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</si>
  <si>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</si>
  <si>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</si>
  <si>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</si>
  <si>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</si>
  <si>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</si>
  <si>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</si>
  <si>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</si>
  <si>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</si>
  <si>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</si>
  <si>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</si>
  <si>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</si>
  <si>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</si>
  <si>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</si>
  <si>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</si>
  <si>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</si>
  <si>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</si>
  <si>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</si>
  <si>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</si>
  <si>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</si>
  <si>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</si>
  <si>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</si>
  <si>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</si>
  <si>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</si>
  <si>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</si>
  <si>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</si>
  <si>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</si>
  <si>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</si>
  <si>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</si>
  <si>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</si>
  <si>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</si>
  <si>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</si>
  <si>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</si>
  <si>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</si>
  <si>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</si>
  <si>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</si>
  <si>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</si>
  <si>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</si>
  <si>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</si>
  <si>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</si>
  <si>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</si>
  <si>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</si>
  <si>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</si>
  <si>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</si>
  <si>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</si>
  <si>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</si>
  <si>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</si>
  <si>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</si>
  <si>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</si>
  <si>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</si>
  <si>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</si>
  <si>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</si>
  <si>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</si>
  <si>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</si>
  <si>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</si>
  <si>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</si>
  <si>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</si>
  <si>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</si>
  <si>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</si>
  <si>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</si>
  <si>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</si>
  <si>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</si>
  <si>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</si>
  <si>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</si>
  <si>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</si>
  <si>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</si>
  <si>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</si>
  <si>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</si>
  <si>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</si>
  <si>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</si>
  <si>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</si>
  <si>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</si>
  <si>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</si>
  <si>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</si>
  <si>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</si>
  <si>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</si>
  <si>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</si>
  <si>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</si>
  <si>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</si>
  <si>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</si>
  <si>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</si>
  <si>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</si>
  <si>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</si>
  <si>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</si>
  <si>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</si>
  <si>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</si>
  <si>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</si>
  <si>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</si>
  <si>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</si>
  <si>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</si>
  <si>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</si>
  <si>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</si>
  <si>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</si>
  <si>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</si>
  <si>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</si>
  <si>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</si>
  <si>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</si>
  <si>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</si>
  <si>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</si>
  <si>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</si>
  <si>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</si>
  <si>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</si>
  <si>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</si>
  <si>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</si>
  <si>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</si>
  <si>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</si>
  <si>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</si>
  <si>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</si>
  <si>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</si>
  <si>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</si>
  <si>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</si>
  <si>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</si>
  <si>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</si>
  <si>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</si>
  <si>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</si>
  <si>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</si>
  <si>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</si>
  <si>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</si>
  <si>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</si>
  <si>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</si>
  <si>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</si>
  <si>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</si>
  <si>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</si>
  <si>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</si>
  <si>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</si>
  <si>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</si>
  <si>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</si>
  <si>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</si>
  <si>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</si>
  <si>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</si>
  <si>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</si>
  <si>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</si>
  <si>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</si>
  <si>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</si>
  <si>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</si>
  <si>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</si>
  <si>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</si>
  <si>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</si>
  <si>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</si>
  <si>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</si>
  <si>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</si>
  <si>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</si>
  <si>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</si>
  <si>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</si>
  <si>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</si>
  <si>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</si>
  <si>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</si>
  <si>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</si>
  <si>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</si>
  <si>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</si>
  <si>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</si>
  <si>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</si>
  <si>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</si>
  <si>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</si>
  <si>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</si>
  <si>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</si>
  <si>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</si>
  <si>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</si>
  <si>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</si>
  <si>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</si>
  <si>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</si>
  <si>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</si>
  <si>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</si>
  <si>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</si>
  <si>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</si>
  <si>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</si>
  <si>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</si>
  <si>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</si>
  <si>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</si>
  <si>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</si>
  <si>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</si>
  <si>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</si>
  <si>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</si>
  <si>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</si>
  <si>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</si>
  <si>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</si>
  <si>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</si>
  <si>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</si>
  <si>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</si>
  <si>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</si>
  <si>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</si>
  <si>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</si>
  <si>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</si>
  <si>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</si>
  <si>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</si>
  <si>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</si>
  <si>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</si>
  <si>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</si>
  <si>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</si>
  <si>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</si>
  <si>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</si>
  <si>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</si>
  <si>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</si>
  <si>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</si>
  <si>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</si>
  <si>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</si>
  <si>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</si>
  <si>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</si>
  <si>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</si>
  <si>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</si>
  <si>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</si>
  <si>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</si>
  <si>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</si>
  <si>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</si>
  <si>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</si>
  <si>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</si>
  <si>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</si>
  <si>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</si>
  <si>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</si>
  <si>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</si>
  <si>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</si>
  <si>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</si>
  <si>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</si>
  <si>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</si>
  <si>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</si>
  <si>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</si>
  <si>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</si>
  <si>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</si>
  <si>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</si>
  <si>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</si>
  <si>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</si>
  <si>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</si>
  <si>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</si>
  <si>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</si>
  <si>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</si>
  <si>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</si>
  <si>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</si>
  <si>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</si>
  <si>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</si>
  <si>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</si>
  <si>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</si>
  <si>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</si>
  <si>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</si>
  <si>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</si>
  <si>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</si>
  <si>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</si>
  <si>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</si>
  <si>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</si>
  <si>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</si>
  <si>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</si>
  <si>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</si>
  <si>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</si>
  <si>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</si>
  <si>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</si>
  <si>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</si>
  <si>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</si>
  <si>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</si>
  <si>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</si>
  <si>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</si>
  <si>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</si>
  <si>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</si>
  <si>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</si>
  <si>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</si>
  <si>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</si>
  <si>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</si>
  <si>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</si>
  <si>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</si>
  <si>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</si>
  <si>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</si>
  <si>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</si>
  <si>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</si>
  <si>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</si>
  <si>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</si>
  <si>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</si>
  <si>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</si>
  <si>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</si>
  <si>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</si>
  <si>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</si>
  <si>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</si>
  <si>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</si>
  <si>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</si>
  <si>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</si>
  <si>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</si>
  <si>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</si>
  <si>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</si>
  <si>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</si>
  <si>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</si>
  <si>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</si>
  <si>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</si>
  <si>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</si>
  <si>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</si>
  <si>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</si>
  <si>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</si>
  <si>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</si>
  <si>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</si>
  <si>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</si>
  <si>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</si>
  <si>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</si>
  <si>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</si>
  <si>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</si>
  <si>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</si>
  <si>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</si>
  <si>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</si>
  <si>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</si>
  <si>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</si>
  <si>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</si>
  <si>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</si>
  <si>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</si>
  <si>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</si>
  <si>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</si>
  <si>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</si>
  <si>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</si>
  <si>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</si>
  <si>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</si>
  <si>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</si>
  <si>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</si>
  <si>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</si>
  <si>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</si>
  <si>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</si>
  <si>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</si>
  <si>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</si>
  <si>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</si>
  <si>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</si>
  <si>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</si>
  <si>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</si>
  <si>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</si>
  <si>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</si>
  <si>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</si>
  <si>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</si>
  <si>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</si>
  <si>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</si>
  <si>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</si>
  <si>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</si>
  <si>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</si>
  <si>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</si>
  <si>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</si>
  <si>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</si>
  <si>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</si>
  <si>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</si>
  <si>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</si>
  <si>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</si>
  <si>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</si>
  <si>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</si>
  <si>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</si>
  <si>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</si>
  <si>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</si>
  <si>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</si>
  <si>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</si>
  <si>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</si>
  <si>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</si>
  <si>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</si>
  <si>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</si>
  <si>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</si>
  <si>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</si>
  <si>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</si>
  <si>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</si>
  <si>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</si>
  <si>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</si>
  <si>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</si>
  <si>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</si>
  <si>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</si>
  <si>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</si>
  <si>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</si>
  <si>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</si>
  <si>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</si>
  <si>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</si>
  <si>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</si>
  <si>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</si>
  <si>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</si>
  <si>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</si>
  <si>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</si>
  <si>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</si>
  <si>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</si>
  <si>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</si>
  <si>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</si>
  <si>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</si>
  <si>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</si>
  <si>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</si>
  <si>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</si>
  <si>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</si>
  <si>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</si>
  <si>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</si>
  <si>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</si>
  <si>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</si>
  <si>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</si>
  <si>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</si>
  <si>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</si>
  <si>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</si>
  <si>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</si>
  <si>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</si>
  <si>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</si>
  <si>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</si>
  <si>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</si>
  <si>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</si>
  <si>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</si>
  <si>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</si>
  <si>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</si>
  <si>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</si>
  <si>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</si>
  <si>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</si>
  <si>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</si>
  <si>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</si>
  <si>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</si>
  <si>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</si>
  <si>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</si>
  <si>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</si>
  <si>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</si>
  <si>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</si>
  <si>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</si>
  <si>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</si>
  <si>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</si>
  <si>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</si>
  <si>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</si>
  <si>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</si>
  <si>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</si>
  <si>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</si>
  <si>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</si>
  <si>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</si>
  <si>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</si>
  <si>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</si>
  <si>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</si>
  <si>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</si>
  <si>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</si>
  <si>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</si>
  <si>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</si>
  <si>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</si>
  <si>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</si>
  <si>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</si>
  <si>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</si>
  <si>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</si>
  <si>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</si>
  <si>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</si>
  <si>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</si>
  <si>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</si>
  <si>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</si>
  <si>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</si>
  <si>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</si>
  <si>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</si>
  <si>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</si>
  <si>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</si>
  <si>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</si>
  <si>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</si>
  <si>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</si>
  <si>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</si>
  <si>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</si>
  <si>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</si>
  <si>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</si>
  <si>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</si>
  <si>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</si>
  <si>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</si>
  <si>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</si>
  <si>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</si>
  <si>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</si>
  <si>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</si>
  <si>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</si>
  <si>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</si>
  <si>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</si>
  <si>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</si>
  <si>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</si>
  <si>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</si>
  <si>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</si>
  <si>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</si>
  <si>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</si>
  <si>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</si>
  <si>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</si>
  <si>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</si>
  <si>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</si>
  <si>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</si>
  <si>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</si>
  <si>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</si>
  <si>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</si>
  <si>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</si>
  <si>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</si>
  <si>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</si>
  <si>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</si>
  <si>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</si>
  <si>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</si>
  <si>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</si>
  <si>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</si>
  <si>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</si>
  <si>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</si>
  <si>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</si>
  <si>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</si>
  <si>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</si>
  <si>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</si>
  <si>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</si>
  <si>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</si>
  <si>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</si>
  <si>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</si>
  <si>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</si>
  <si>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</si>
  <si>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</si>
  <si>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</si>
  <si>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</si>
  <si>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</si>
  <si>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</si>
  <si>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</si>
  <si>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</si>
  <si>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</si>
  <si>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</si>
  <si>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</si>
  <si>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</si>
  <si>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</si>
  <si>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</si>
  <si>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</si>
  <si>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</si>
  <si>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</si>
  <si>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</si>
  <si>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</si>
  <si>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</si>
  <si>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</si>
  <si>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</si>
  <si>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</si>
  <si>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</si>
  <si>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</si>
  <si>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</si>
  <si>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</si>
  <si>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</si>
  <si>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</si>
  <si>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</si>
  <si>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</si>
  <si>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</si>
  <si>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</si>
  <si>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</si>
  <si>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</si>
  <si>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</si>
  <si>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</si>
  <si>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</si>
  <si>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</si>
  <si>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</si>
  <si>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</si>
  <si>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</si>
  <si>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</si>
  <si>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</si>
  <si>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</si>
  <si>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</si>
  <si>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</si>
  <si>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</si>
  <si>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</si>
  <si>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</si>
  <si>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</si>
  <si>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</si>
  <si>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</si>
  <si>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</si>
  <si>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</si>
  <si>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</si>
  <si>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</si>
  <si>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</si>
  <si>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</si>
  <si>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</si>
  <si>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</si>
  <si>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</si>
  <si>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</si>
  <si>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</si>
  <si>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</si>
  <si>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</si>
  <si>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</si>
  <si>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</si>
  <si>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</si>
  <si>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</si>
  <si>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</si>
  <si>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</si>
  <si>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</si>
  <si>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</si>
  <si>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</si>
  <si>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</si>
  <si>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</si>
  <si>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</si>
  <si>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</si>
  <si>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</si>
  <si>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</si>
  <si>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</si>
  <si>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</si>
  <si>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</si>
  <si>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</si>
  <si>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</si>
  <si>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</si>
  <si>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</si>
  <si>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</si>
  <si>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</si>
  <si>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</si>
  <si>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</si>
  <si>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</si>
  <si>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</si>
  <si>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</si>
  <si>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</si>
  <si>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</si>
  <si>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</si>
  <si>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</si>
  <si>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</si>
  <si>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</si>
  <si>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</si>
  <si>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</si>
  <si>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</si>
  <si>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</si>
  <si>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</si>
  <si>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</si>
  <si>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</si>
  <si>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</si>
  <si>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</si>
  <si>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</si>
  <si>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</si>
  <si>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</si>
  <si>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</si>
  <si>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</si>
  <si>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</si>
  <si>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</si>
  <si>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</si>
  <si>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</si>
  <si>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</si>
  <si>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</si>
  <si>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</si>
  <si>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</si>
  <si>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</si>
  <si>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</si>
  <si>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</si>
  <si>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</si>
  <si>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</si>
  <si>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</si>
  <si>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</si>
  <si>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</si>
  <si>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</si>
  <si>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</si>
  <si>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</si>
  <si>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</si>
  <si>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</si>
  <si>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</si>
  <si>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</si>
  <si>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</si>
  <si>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</si>
  <si>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</si>
  <si>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</si>
  <si>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</si>
  <si>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</si>
  <si>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</si>
  <si>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</si>
  <si>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</si>
  <si>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</si>
  <si>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</si>
  <si>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</si>
  <si>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</si>
  <si>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</si>
  <si>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</si>
  <si>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</si>
  <si>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</si>
  <si>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</si>
  <si>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</si>
  <si>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</si>
  <si>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</si>
  <si>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</si>
  <si>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</si>
  <si>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</si>
  <si>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</si>
  <si>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</si>
  <si>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</si>
  <si>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</si>
  <si>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</si>
  <si>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</si>
  <si>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</si>
  <si>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</si>
  <si>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</si>
  <si>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</si>
  <si>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</si>
  <si>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</si>
  <si>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</si>
  <si>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</si>
  <si>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</si>
  <si>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</si>
  <si>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</si>
  <si>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</si>
  <si>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</si>
  <si>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</si>
  <si>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</si>
  <si>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</si>
  <si>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</si>
  <si>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</si>
  <si>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</si>
  <si>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</si>
  <si>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</si>
  <si>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</si>
  <si>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</si>
  <si>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</si>
  <si>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</si>
  <si>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</si>
  <si>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</si>
  <si>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</si>
  <si>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</si>
  <si>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</si>
  <si>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</si>
  <si>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</si>
  <si>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</si>
  <si>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</si>
  <si>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</si>
  <si>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</si>
  <si>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</si>
  <si>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</si>
  <si>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</si>
  <si>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</si>
  <si>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</si>
  <si>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</si>
  <si>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</si>
  <si>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</si>
  <si>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</si>
  <si>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</si>
  <si>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</si>
  <si>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</si>
  <si>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</si>
  <si>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</si>
  <si>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</si>
  <si>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</si>
  <si>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</si>
  <si>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</si>
  <si>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</si>
  <si>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</si>
  <si>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</si>
  <si>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</si>
  <si>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</si>
  <si>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</si>
  <si>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</si>
  <si>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</si>
  <si>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</si>
  <si>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</si>
  <si>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</si>
  <si>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</si>
  <si>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</si>
  <si>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</si>
  <si>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</si>
  <si>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</si>
  <si>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</si>
  <si>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</si>
  <si>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</si>
  <si>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</si>
  <si>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</si>
  <si>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</si>
  <si>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</si>
  <si>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</si>
  <si>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</si>
  <si>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</si>
  <si>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</si>
  <si>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</si>
  <si>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</si>
  <si>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</si>
  <si>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</si>
  <si>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</si>
  <si>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</si>
  <si>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</si>
  <si>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</si>
  <si>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</si>
  <si>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</si>
  <si>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</si>
  <si>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</si>
  <si>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</si>
  <si>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</si>
  <si>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</si>
  <si>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</si>
  <si>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</si>
  <si>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</si>
  <si>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</si>
  <si>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</si>
  <si>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</si>
  <si>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</si>
  <si>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</si>
  <si>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</si>
  <si>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</si>
  <si>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</si>
  <si>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</si>
  <si>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</si>
  <si>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</si>
  <si>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</si>
  <si>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</si>
  <si>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</si>
  <si>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</si>
  <si>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</si>
  <si>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</si>
  <si>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</si>
  <si>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</si>
  <si>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</si>
  <si>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</si>
  <si>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</si>
  <si>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</si>
  <si>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</si>
  <si>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</si>
  <si>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</si>
  <si>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</si>
  <si>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</si>
  <si>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</si>
  <si>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</si>
  <si>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</si>
  <si>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</si>
  <si>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</si>
  <si>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</si>
  <si>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</si>
  <si>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</si>
  <si>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</si>
  <si>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</si>
  <si>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</si>
  <si>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</si>
  <si>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</si>
  <si>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</si>
  <si>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</si>
  <si>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</si>
  <si>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</si>
  <si>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</si>
  <si>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</si>
  <si>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</si>
  <si>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</si>
  <si>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</si>
  <si>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</si>
  <si>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</si>
  <si>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</si>
  <si>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</si>
  <si>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</si>
  <si>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</si>
  <si>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</si>
  <si>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</si>
  <si>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</si>
  <si>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</si>
  <si>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</si>
  <si>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</si>
  <si>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</si>
  <si>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</si>
  <si>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</si>
  <si>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</si>
  <si>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</si>
  <si>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</si>
  <si>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</si>
  <si>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</si>
  <si>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</si>
  <si>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</si>
  <si>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</si>
  <si>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</si>
  <si>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</si>
  <si>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</si>
  <si>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</si>
  <si>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</si>
  <si>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</si>
  <si>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</si>
  <si>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</si>
  <si>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</si>
  <si>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</si>
  <si>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</si>
  <si>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</si>
  <si>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</si>
  <si>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</si>
  <si>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</si>
  <si>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</si>
  <si>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</si>
  <si>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</si>
  <si>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</si>
  <si>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</si>
  <si>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</si>
  <si>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</si>
  <si>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</si>
  <si>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</si>
  <si>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</si>
  <si>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</si>
  <si>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</si>
  <si>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</si>
  <si>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</si>
  <si>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</si>
  <si>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</si>
  <si>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</si>
  <si>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</si>
  <si>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</si>
  <si>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</si>
  <si>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</si>
  <si>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</si>
  <si>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</si>
  <si>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</si>
  <si>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</si>
  <si>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</si>
  <si>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</si>
  <si>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</si>
  <si>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</si>
  <si>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</si>
  <si>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</si>
  <si>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</si>
  <si>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</si>
  <si>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</si>
  <si>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</si>
  <si>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</si>
  <si>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</si>
  <si>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</si>
  <si>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</si>
  <si>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</si>
  <si>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</si>
  <si>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</si>
  <si>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</si>
  <si>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</si>
  <si>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</si>
  <si>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</si>
  <si>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</si>
  <si>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</si>
  <si>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</si>
  <si>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</si>
  <si>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</si>
  <si>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</si>
  <si>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</si>
  <si>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</si>
  <si>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</si>
  <si>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</si>
  <si>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</si>
  <si>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</si>
  <si>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</si>
  <si>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</si>
  <si>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</si>
  <si>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</si>
  <si>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</si>
  <si>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</si>
  <si>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</si>
  <si>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</si>
  <si>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</si>
  <si>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</si>
  <si>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</si>
  <si>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</si>
  <si>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</si>
  <si>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</si>
  <si>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</si>
  <si>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</si>
  <si>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</si>
  <si>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</si>
  <si>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</si>
  <si>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</si>
  <si>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</si>
  <si>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</si>
  <si>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</si>
  <si>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</si>
  <si>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</si>
  <si>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</si>
  <si>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</si>
  <si>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</si>
  <si>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</si>
  <si>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</si>
  <si>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</si>
  <si>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</si>
  <si>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</si>
  <si>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</si>
  <si>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</si>
  <si>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</si>
  <si>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</si>
  <si>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</si>
  <si>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</si>
  <si>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</si>
  <si>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</si>
  <si>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</si>
  <si>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</si>
  <si>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</si>
  <si>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</si>
  <si>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</si>
  <si>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</si>
  <si>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</si>
  <si>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</si>
  <si>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</si>
  <si>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</si>
  <si>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</si>
  <si>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</si>
  <si>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</si>
  <si>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</si>
  <si>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</si>
  <si>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</si>
  <si>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</si>
  <si>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</si>
  <si>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</si>
  <si>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</si>
  <si>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</si>
  <si>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</si>
  <si>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</si>
  <si>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</si>
  <si>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</si>
  <si>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</si>
  <si>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</si>
  <si>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</si>
  <si>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</si>
  <si>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</si>
  <si>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</si>
  <si>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</si>
  <si>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</si>
  <si>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</si>
  <si>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</si>
  <si>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</si>
  <si>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</si>
  <si>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</si>
  <si>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</si>
  <si>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</si>
  <si>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</si>
  <si>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</si>
  <si>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</si>
  <si>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</si>
  <si>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</si>
  <si>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</si>
  <si>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</si>
  <si>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</si>
  <si>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</si>
  <si>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</si>
  <si>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</si>
  <si>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</si>
  <si>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</si>
  <si>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</si>
  <si>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</si>
  <si>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</si>
  <si>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</si>
  <si>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</si>
  <si>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</si>
  <si>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</si>
  <si>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</si>
  <si>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</si>
  <si>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</si>
  <si>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</si>
  <si>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</si>
  <si>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</si>
  <si>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</si>
  <si>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</si>
  <si>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</si>
  <si>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</si>
  <si>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</si>
  <si>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</si>
  <si>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</si>
  <si>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</si>
  <si>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</si>
  <si>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</si>
  <si>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</si>
  <si>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</si>
  <si>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</si>
  <si>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</si>
  <si>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</si>
  <si>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</si>
  <si>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</si>
  <si>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</si>
  <si>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</si>
  <si>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</si>
  <si>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</si>
  <si>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</si>
  <si>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</si>
  <si>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</si>
  <si>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</si>
  <si>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</si>
  <si>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</si>
  <si>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</si>
  <si>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</si>
  <si>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</si>
  <si>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</si>
  <si>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</si>
  <si>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</si>
  <si>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</si>
  <si>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</si>
  <si>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</si>
  <si>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</si>
  <si>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</si>
  <si>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</si>
  <si>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</si>
  <si>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</si>
  <si>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</si>
  <si>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</si>
  <si>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</si>
  <si>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</si>
  <si>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</si>
  <si>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</si>
  <si>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</si>
  <si>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</si>
  <si>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</si>
  <si>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</si>
  <si>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</si>
  <si>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</si>
  <si>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</si>
  <si>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</si>
  <si>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</si>
  <si>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</si>
  <si>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</si>
  <si>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</si>
  <si>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</si>
  <si>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</si>
  <si>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</si>
  <si>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</si>
  <si>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</si>
  <si>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</si>
  <si>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</si>
  <si>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</si>
  <si>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</si>
  <si>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</si>
  <si>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</si>
  <si>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</si>
  <si>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</si>
  <si>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</si>
  <si>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</si>
  <si>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</si>
  <si>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</si>
  <si>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</si>
  <si>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</si>
  <si>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</si>
  <si>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</si>
  <si>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</si>
  <si>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</si>
  <si>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</si>
  <si>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</si>
  <si>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</si>
  <si>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</si>
  <si>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</si>
  <si>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</si>
  <si>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</si>
  <si>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</si>
  <si>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</si>
  <si>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</si>
  <si>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</si>
  <si>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</si>
  <si>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</si>
  <si>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</si>
  <si>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</si>
  <si>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</si>
  <si>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</si>
  <si>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</si>
  <si>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</si>
  <si>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</si>
  <si>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</si>
  <si>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</si>
  <si>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</si>
  <si>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</si>
  <si>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</si>
  <si>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</si>
  <si>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</si>
  <si>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</si>
  <si>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</si>
  <si>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</si>
  <si>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</si>
  <si>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</si>
  <si>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</si>
  <si>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</si>
  <si>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</si>
  <si>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</si>
  <si>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</si>
  <si>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</si>
  <si>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</si>
  <si>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</si>
  <si>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</si>
  <si>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</si>
  <si>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</si>
  <si>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</si>
  <si>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</si>
  <si>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</si>
  <si>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</si>
  <si>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</si>
  <si>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</si>
  <si>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</si>
  <si>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</si>
  <si>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</si>
  <si>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</si>
  <si>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</si>
  <si>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</si>
  <si>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</si>
  <si>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</si>
  <si>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</si>
  <si>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</si>
  <si>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</si>
  <si>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</si>
  <si>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</si>
  <si>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</si>
  <si>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</si>
  <si>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</si>
  <si>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</si>
  <si>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</si>
  <si>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</si>
  <si>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</si>
  <si>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</si>
  <si>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</si>
  <si>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</si>
  <si>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</si>
  <si>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</si>
  <si>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</si>
  <si>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</si>
  <si>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</si>
  <si>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</si>
  <si>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</si>
  <si>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</si>
  <si>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</si>
  <si>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</si>
  <si>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</si>
  <si>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</si>
  <si>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</si>
  <si>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</si>
  <si>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</si>
  <si>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</si>
  <si>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</si>
  <si>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</si>
  <si>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</si>
  <si>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</si>
  <si>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</si>
  <si>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</si>
  <si>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</si>
  <si>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</si>
  <si>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</si>
  <si>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</si>
  <si>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</si>
  <si>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</si>
  <si>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</si>
  <si>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</si>
  <si>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</si>
  <si>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</si>
  <si>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</si>
  <si>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</si>
  <si>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</si>
  <si>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</si>
  <si>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</si>
  <si>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</si>
  <si>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</si>
  <si>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</si>
  <si>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</si>
  <si>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</si>
  <si>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</si>
  <si>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</si>
  <si>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</si>
  <si>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</si>
  <si>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</si>
  <si>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</si>
  <si>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</si>
  <si>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</si>
  <si>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</si>
  <si>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</si>
  <si>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</si>
  <si>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</si>
  <si>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</si>
  <si>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</si>
  <si>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</si>
  <si>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</si>
  <si>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</si>
  <si>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</si>
  <si>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</si>
  <si>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</si>
  <si>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</si>
  <si>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</si>
  <si>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</si>
  <si>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</si>
  <si>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</si>
  <si>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</si>
  <si>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</si>
  <si>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</si>
  <si>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</si>
  <si>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</si>
  <si>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</si>
  <si>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</si>
  <si>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</si>
  <si>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</si>
  <si>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</si>
  <si>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</si>
  <si>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</si>
  <si>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</si>
  <si>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</si>
  <si>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</si>
  <si>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</si>
  <si>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</si>
  <si>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</si>
  <si>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</si>
  <si>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</si>
  <si>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</si>
  <si>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</si>
  <si>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</si>
  <si>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</si>
  <si>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</si>
  <si>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</si>
  <si>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</si>
  <si>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</si>
  <si>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</si>
  <si>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</si>
  <si>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</si>
  <si>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</si>
  <si>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</si>
  <si>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</si>
  <si>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</si>
  <si>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</si>
  <si>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</si>
  <si>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</si>
  <si>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</si>
  <si>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</si>
  <si>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</si>
  <si>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</si>
  <si>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</si>
  <si>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</si>
  <si>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</si>
  <si>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</si>
  <si>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</si>
  <si>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</si>
  <si>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</si>
  <si>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</si>
  <si>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</si>
  <si>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</si>
  <si>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</si>
  <si>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</si>
  <si>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</si>
  <si>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</si>
  <si>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</si>
  <si>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</si>
  <si>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</si>
  <si>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</si>
  <si>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</si>
  <si>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</si>
  <si>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</si>
  <si>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</si>
  <si>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</si>
  <si>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</si>
  <si>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</si>
  <si>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</si>
  <si>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</si>
  <si>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</si>
  <si>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</si>
  <si>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</si>
  <si>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</si>
  <si>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</si>
  <si>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</si>
  <si>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</si>
  <si>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</si>
  <si>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</si>
  <si>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</si>
  <si>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</si>
  <si>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</si>
  <si>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</si>
  <si>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</si>
  <si>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</si>
  <si>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</si>
  <si>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</si>
  <si>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</si>
  <si>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</si>
  <si>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</si>
  <si>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</si>
  <si>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</si>
  <si>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</si>
  <si>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</si>
  <si>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</si>
  <si>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</si>
  <si>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</si>
  <si>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</si>
  <si>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</si>
  <si>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</si>
  <si>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</si>
  <si>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</si>
  <si>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</si>
  <si>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</si>
  <si>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</si>
  <si>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</si>
  <si>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</si>
  <si>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</si>
  <si>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</si>
  <si>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</si>
  <si>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</si>
  <si>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</si>
  <si>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</si>
  <si>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</si>
  <si>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</si>
  <si>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</si>
  <si>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</si>
  <si>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</si>
  <si>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</si>
  <si>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</si>
  <si>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</si>
  <si>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</si>
  <si>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</si>
  <si>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</si>
  <si>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</si>
  <si>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</si>
  <si>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</si>
  <si>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</si>
  <si>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</si>
  <si>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</si>
  <si>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</si>
  <si>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</si>
  <si>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</si>
  <si>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</si>
  <si>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</si>
  <si>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</si>
  <si>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</si>
  <si>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</si>
  <si>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</si>
  <si>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</si>
  <si>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</si>
  <si>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</si>
  <si>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</si>
  <si>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</si>
  <si>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</si>
  <si>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</si>
  <si>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</si>
  <si>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</si>
  <si>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</si>
  <si>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</si>
  <si>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</si>
  <si>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</si>
  <si>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</si>
  <si>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</si>
  <si>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</si>
  <si>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</si>
  <si>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</si>
  <si>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</si>
  <si>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</si>
  <si>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</si>
  <si>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</si>
  <si>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</si>
  <si>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</si>
  <si>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</si>
  <si>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</si>
  <si>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</si>
  <si>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</si>
  <si>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</si>
  <si>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</si>
  <si>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</si>
  <si>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</si>
  <si>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</si>
  <si>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</si>
  <si>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</si>
  <si>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</si>
  <si>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</si>
  <si>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</si>
  <si>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</si>
  <si>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</si>
  <si>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</si>
  <si>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</si>
  <si>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</si>
  <si>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</si>
  <si>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</si>
  <si>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</si>
  <si>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</si>
  <si>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</si>
  <si>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</si>
  <si>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</si>
  <si>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</si>
  <si>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</si>
  <si>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</si>
  <si>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</si>
  <si>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</si>
  <si>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</si>
  <si>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</si>
  <si>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</si>
  <si>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</si>
  <si>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</si>
  <si>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</si>
  <si>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</si>
  <si>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</si>
  <si>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</si>
  <si>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</si>
  <si>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</si>
  <si>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</si>
  <si>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</si>
  <si>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</si>
  <si>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</si>
  <si>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</si>
  <si>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</si>
  <si>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</si>
  <si>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</si>
  <si>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</si>
  <si>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</si>
  <si>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</si>
  <si>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</si>
  <si>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</si>
  <si>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</si>
  <si>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</si>
  <si>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</si>
  <si>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</si>
  <si>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</si>
  <si>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</si>
  <si>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</si>
  <si>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</si>
  <si>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</si>
  <si>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</si>
  <si>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</si>
  <si>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</si>
  <si>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</si>
  <si>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</si>
  <si>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</si>
  <si>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</si>
  <si>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</si>
  <si>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</si>
  <si>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</si>
  <si>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</si>
  <si>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</si>
  <si>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</si>
  <si>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</si>
  <si>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</si>
  <si>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</si>
  <si>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</si>
  <si>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</si>
  <si>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</si>
  <si>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</si>
  <si>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</si>
  <si>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</si>
  <si>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</si>
  <si>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</si>
  <si>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</si>
  <si>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</si>
  <si>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</si>
  <si>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</si>
  <si>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</si>
  <si>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</si>
  <si>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</si>
  <si>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</si>
  <si>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</si>
  <si>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</si>
  <si>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</si>
  <si>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</si>
  <si>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</si>
  <si>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</si>
  <si>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</si>
  <si>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</si>
  <si>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</si>
  <si>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</si>
  <si>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</si>
  <si>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</si>
  <si>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</si>
  <si>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</si>
  <si>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</si>
  <si>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</si>
  <si>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</si>
  <si>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</si>
  <si>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</si>
  <si>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</si>
  <si>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</si>
  <si>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</si>
  <si>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</si>
  <si>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</si>
  <si>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</si>
  <si>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</si>
  <si>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</si>
  <si>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</si>
  <si>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</si>
  <si>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</si>
  <si>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</si>
  <si>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</si>
  <si>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</si>
  <si>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</si>
  <si>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</si>
  <si>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</si>
  <si>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</si>
  <si>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</si>
  <si>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</si>
  <si>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</si>
  <si>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</si>
  <si>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</si>
  <si>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</si>
  <si>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</si>
  <si>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</si>
  <si>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</si>
  <si>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</si>
  <si>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</si>
  <si>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</si>
  <si>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</si>
  <si>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</si>
  <si>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</si>
  <si>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</si>
  <si>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</si>
  <si>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</si>
  <si>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</si>
  <si>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</si>
  <si>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</si>
  <si>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</si>
  <si>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</si>
  <si>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</si>
  <si>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</si>
  <si>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</si>
  <si>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</si>
  <si>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</si>
  <si>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</si>
  <si>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</si>
  <si>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</si>
  <si>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</si>
  <si>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</si>
  <si>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</si>
  <si>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</si>
  <si>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</si>
  <si>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</si>
  <si>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</si>
  <si>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</si>
  <si>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</si>
  <si>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</si>
  <si>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</si>
  <si>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</si>
  <si>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</si>
  <si>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</si>
  <si>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</si>
  <si>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</si>
  <si>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</si>
  <si>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</si>
  <si>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</si>
  <si>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</si>
  <si>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</si>
  <si>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</si>
  <si>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</si>
  <si>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</si>
  <si>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</si>
  <si>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</si>
  <si>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</si>
  <si>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</si>
  <si>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</si>
  <si>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</si>
  <si>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</si>
  <si>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</si>
  <si>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</si>
  <si>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</si>
  <si>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</si>
  <si>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</si>
  <si>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</si>
  <si>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</si>
  <si>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</si>
  <si>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</si>
  <si>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</si>
  <si>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</si>
  <si>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</si>
  <si>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</si>
  <si>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</si>
  <si>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</si>
  <si>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</si>
  <si>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</si>
  <si>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</si>
  <si>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</si>
  <si>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</si>
  <si>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</si>
  <si>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</si>
  <si>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</si>
  <si>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</si>
  <si>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</si>
  <si>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</si>
  <si>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</si>
  <si>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</si>
  <si>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</si>
  <si>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</si>
  <si>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</si>
  <si>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</si>
  <si>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</si>
  <si>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</si>
  <si>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</si>
  <si>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</si>
  <si>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</si>
  <si>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</si>
  <si>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</si>
  <si>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</si>
  <si>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</si>
  <si>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</si>
  <si>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</si>
  <si>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</si>
  <si>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</si>
  <si>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</si>
  <si>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</si>
  <si>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</si>
  <si>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</si>
  <si>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</si>
  <si>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</si>
  <si>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</si>
  <si>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</si>
  <si>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</si>
  <si>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</si>
  <si>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</si>
  <si>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</si>
  <si>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</si>
  <si>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</si>
  <si>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</si>
  <si>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</si>
  <si>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</si>
  <si>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</si>
  <si>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</si>
  <si>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</si>
  <si>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</si>
  <si>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</si>
  <si>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</si>
  <si>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</si>
  <si>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</si>
  <si>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</si>
  <si>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</si>
  <si>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</si>
  <si>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</si>
  <si>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</si>
  <si>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</si>
  <si>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</si>
  <si>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</si>
  <si>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</si>
  <si>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</si>
  <si>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</si>
  <si>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</si>
  <si>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</si>
  <si>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</si>
  <si>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</si>
  <si>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</si>
  <si>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</si>
  <si>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</si>
  <si>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</si>
  <si>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</si>
  <si>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</si>
  <si>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</si>
  <si>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</si>
  <si>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</si>
  <si>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</si>
  <si>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</si>
  <si>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</si>
  <si>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</si>
  <si>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</si>
  <si>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</si>
  <si>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</si>
  <si>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</si>
  <si>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</si>
  <si>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</si>
  <si>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</si>
  <si>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</si>
  <si>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</si>
  <si>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</si>
  <si>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</si>
  <si>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</si>
  <si>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</si>
  <si>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</si>
  <si>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</si>
  <si>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</si>
  <si>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</si>
  <si>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</si>
  <si>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</si>
  <si>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</si>
  <si>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</si>
  <si>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</si>
  <si>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</si>
  <si>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</si>
  <si>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</si>
  <si>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</si>
  <si>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</si>
  <si>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</si>
  <si>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</si>
  <si>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</si>
  <si>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</si>
  <si>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</si>
  <si>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</si>
  <si>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</si>
  <si>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</si>
  <si>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</si>
  <si>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</si>
  <si>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</si>
  <si>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</si>
  <si>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</si>
  <si>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</si>
  <si>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</si>
  <si>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</si>
  <si>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</si>
  <si>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</si>
  <si>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</si>
  <si>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</si>
  <si>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</si>
  <si>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</si>
  <si>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</si>
  <si>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</si>
  <si>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</si>
  <si>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</si>
  <si>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</si>
  <si>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</si>
  <si>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</si>
  <si>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</si>
  <si>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</si>
  <si>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</si>
  <si>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</si>
  <si>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</si>
  <si>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</si>
  <si>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</si>
  <si>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</si>
  <si>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</si>
  <si>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</si>
  <si>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</si>
  <si>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</si>
  <si>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</si>
  <si>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</si>
  <si>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</si>
  <si>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</si>
  <si>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</si>
  <si>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</si>
  <si>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</si>
  <si>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</si>
  <si>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</si>
  <si>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</si>
  <si>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</si>
  <si>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</si>
  <si>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</si>
  <si>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</si>
  <si>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</si>
  <si>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</si>
  <si>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</si>
  <si>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</si>
  <si>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</si>
  <si>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</si>
  <si>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</si>
  <si>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</si>
  <si>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</si>
  <si>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</si>
  <si>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</si>
  <si>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</si>
  <si>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</si>
  <si>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</si>
  <si>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</si>
  <si>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</si>
  <si>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</si>
  <si>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</si>
  <si>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</si>
  <si>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</si>
  <si>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</si>
  <si>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</si>
  <si>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</si>
  <si>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</si>
  <si>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</si>
  <si>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</si>
  <si>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</si>
  <si>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</si>
  <si>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</si>
  <si>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</si>
  <si>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</si>
  <si>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</si>
  <si>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</si>
  <si>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</si>
  <si>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</si>
  <si>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</si>
  <si>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</si>
  <si>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</si>
  <si>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</si>
  <si>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</si>
  <si>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</si>
  <si>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</si>
  <si>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</si>
  <si>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</si>
  <si>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</si>
  <si>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</si>
  <si>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</si>
  <si>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</si>
  <si>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</si>
  <si>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</si>
  <si>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</si>
  <si>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</si>
  <si>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</si>
  <si>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</si>
  <si>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</si>
  <si>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</si>
  <si>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</si>
  <si>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</si>
  <si>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</si>
  <si>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</si>
  <si>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</si>
  <si>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</si>
  <si>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</si>
  <si>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</si>
  <si>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</si>
  <si>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</si>
  <si>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</si>
  <si>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</si>
  <si>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</si>
  <si>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</si>
  <si>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</si>
  <si>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</si>
  <si>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</si>
  <si>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</si>
  <si>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</si>
  <si>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</si>
  <si>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</si>
  <si>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</si>
  <si>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</si>
  <si>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</si>
  <si>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</si>
  <si>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</si>
  <si>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</si>
  <si>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</si>
  <si>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</si>
  <si>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</si>
  <si>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</si>
  <si>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</si>
  <si>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</si>
  <si>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</si>
  <si>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</si>
  <si>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</si>
  <si>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</si>
  <si>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</si>
  <si>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</si>
  <si>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</si>
  <si>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</si>
  <si>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</si>
  <si>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</si>
  <si>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</si>
  <si>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</si>
  <si>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</si>
  <si>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</si>
  <si>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</si>
  <si>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</si>
  <si>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</si>
  <si>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</si>
  <si>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</si>
  <si>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</si>
  <si>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</si>
  <si>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</si>
  <si>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</si>
  <si>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</si>
  <si>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</si>
  <si>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</si>
  <si>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</si>
  <si>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</si>
  <si>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</si>
  <si>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</si>
  <si>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</si>
  <si>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</si>
  <si>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</si>
  <si>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</si>
  <si>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</si>
  <si>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</si>
  <si>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</si>
  <si>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</si>
  <si>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</si>
  <si>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</si>
  <si>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</si>
  <si>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</si>
  <si>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</si>
  <si>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</si>
  <si>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</si>
  <si>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</si>
  <si>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</si>
  <si>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</si>
  <si>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</si>
  <si>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</si>
  <si>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</si>
  <si>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</si>
  <si>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</si>
  <si>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</si>
  <si>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</si>
  <si>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</si>
  <si>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</si>
  <si>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</si>
  <si>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</si>
  <si>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</si>
  <si>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</si>
  <si>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</si>
  <si>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</si>
  <si>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</si>
  <si>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</si>
  <si>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</si>
  <si>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</si>
  <si>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</si>
  <si>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</si>
  <si>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</si>
  <si>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</si>
  <si>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</si>
  <si>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</si>
  <si>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</si>
  <si>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</si>
  <si>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</si>
  <si>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</si>
  <si>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</si>
  <si>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</si>
  <si>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</si>
  <si>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</si>
  <si>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</si>
  <si>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</si>
  <si>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</si>
  <si>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</si>
  <si>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</si>
  <si>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</si>
  <si>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</si>
  <si>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</si>
  <si>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</si>
  <si>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</si>
  <si>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</si>
  <si>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</si>
  <si>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</si>
  <si>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</si>
  <si>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</si>
  <si>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</si>
  <si>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</si>
  <si>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</si>
  <si>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</si>
  <si>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</si>
  <si>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</si>
  <si>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</si>
  <si>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</si>
  <si>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</si>
  <si>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</si>
  <si>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</si>
  <si>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</si>
  <si>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</si>
  <si>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</si>
  <si>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</si>
  <si>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</si>
  <si>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</si>
  <si>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</si>
  <si>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</si>
  <si>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</si>
  <si>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</si>
  <si>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</si>
  <si>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</si>
  <si>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</si>
  <si>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</si>
  <si>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</si>
  <si>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</si>
  <si>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</si>
  <si>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</si>
  <si>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</si>
  <si>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</si>
  <si>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</si>
  <si>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</si>
  <si>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</si>
  <si>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</si>
  <si>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</si>
  <si>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</si>
  <si>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</si>
  <si>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</si>
  <si>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</si>
  <si>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</si>
  <si>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</si>
  <si>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</si>
  <si>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</si>
  <si>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</si>
  <si>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</si>
  <si>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</si>
  <si>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</si>
  <si>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</si>
  <si>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</si>
  <si>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</si>
  <si>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</si>
  <si>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</si>
  <si>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</si>
  <si>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</si>
  <si>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</si>
  <si>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</si>
  <si>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</si>
  <si>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</si>
  <si>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</si>
  <si>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</si>
  <si>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</si>
  <si>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</si>
  <si>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</si>
  <si>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</si>
  <si>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</si>
  <si>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</si>
  <si>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</si>
  <si>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</si>
  <si>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</si>
  <si>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</si>
  <si>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</si>
  <si>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</si>
  <si>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</si>
  <si>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</si>
  <si>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</si>
  <si>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</si>
  <si>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</si>
  <si>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</si>
  <si>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</si>
  <si>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</si>
  <si>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</si>
  <si>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</si>
  <si>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</si>
  <si>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</si>
  <si>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</si>
  <si>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</si>
  <si>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</si>
  <si>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</si>
  <si>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</si>
  <si>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</si>
  <si>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</si>
  <si>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</si>
  <si>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</si>
  <si>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</si>
  <si>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</si>
  <si>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</si>
  <si>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</si>
  <si>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</si>
  <si>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</si>
  <si>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</si>
  <si>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</si>
  <si>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</si>
  <si>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</si>
  <si>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</si>
  <si>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</si>
  <si>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</si>
  <si>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</si>
  <si>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</si>
  <si>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</si>
  <si>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</si>
  <si>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</si>
  <si>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</si>
  <si>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</si>
  <si>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</si>
  <si>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</si>
  <si>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</si>
  <si>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</si>
  <si>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</si>
  <si>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</si>
  <si>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</si>
  <si>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</si>
  <si>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</si>
  <si>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</si>
  <si>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</si>
  <si>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</si>
  <si>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</si>
  <si>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</si>
  <si>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</si>
  <si>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</si>
  <si>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</si>
  <si>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</si>
  <si>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</si>
  <si>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</si>
  <si>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</si>
  <si>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</si>
  <si>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</si>
  <si>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</si>
  <si>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</si>
  <si>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</si>
  <si>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</si>
  <si>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</si>
  <si>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</si>
  <si>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</si>
  <si>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</si>
  <si>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</si>
  <si>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</si>
  <si>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</si>
  <si>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</si>
  <si>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</si>
  <si>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</si>
  <si>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</si>
  <si>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</si>
  <si>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</si>
  <si>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</si>
  <si>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</si>
  <si>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</si>
  <si>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</si>
  <si>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</si>
  <si>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</si>
  <si>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</si>
  <si>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</si>
  <si>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</si>
  <si>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</si>
  <si>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</si>
  <si>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</si>
  <si>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</si>
  <si>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</si>
  <si>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</si>
  <si>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</si>
  <si>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</si>
  <si>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</si>
  <si>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</si>
  <si>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</si>
  <si>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</si>
  <si>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</si>
  <si>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</si>
  <si>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</si>
  <si>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</si>
  <si>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</si>
  <si>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</si>
  <si>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</si>
  <si>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</si>
  <si>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</si>
  <si>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</si>
  <si>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</si>
  <si>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</si>
  <si>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</si>
  <si>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</si>
  <si>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</si>
  <si>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</si>
  <si>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</si>
  <si>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</si>
  <si>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</si>
  <si>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</si>
  <si>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</si>
  <si>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</si>
  <si>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</si>
  <si>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</si>
  <si>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</si>
  <si>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</si>
  <si>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</si>
  <si>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</si>
  <si>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</si>
  <si>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</si>
  <si>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</si>
  <si>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</si>
  <si>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</si>
  <si>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</si>
  <si>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</si>
  <si>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</si>
  <si>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</si>
  <si>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</si>
  <si>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</si>
  <si>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</si>
  <si>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</si>
  <si>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</si>
  <si>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</si>
  <si>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</si>
  <si>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</si>
  <si>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</si>
  <si>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</si>
  <si>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</si>
  <si>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</si>
  <si>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</si>
  <si>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</si>
  <si>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</si>
  <si>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</si>
  <si>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</si>
  <si>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</si>
  <si>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</si>
  <si>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</si>
  <si>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</si>
  <si>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</si>
  <si>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</si>
  <si>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</si>
  <si>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</si>
  <si>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</si>
  <si>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</si>
  <si>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</si>
  <si>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</si>
  <si>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</si>
  <si>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</si>
  <si>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</si>
  <si>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</si>
  <si>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</si>
  <si>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</si>
  <si>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</si>
  <si>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</si>
  <si>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</si>
  <si>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</si>
  <si>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</si>
  <si>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</si>
  <si>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</si>
  <si>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</si>
  <si>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</si>
  <si>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</si>
  <si>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</si>
  <si>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</si>
  <si>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</si>
  <si>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</si>
  <si>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</si>
  <si>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</si>
  <si>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</si>
  <si>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</si>
  <si>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</si>
  <si>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</si>
  <si>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</si>
  <si>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</si>
  <si>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</si>
  <si>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</si>
  <si>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</si>
  <si>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</si>
  <si>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</si>
  <si>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</si>
  <si>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</si>
  <si>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</si>
  <si>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</si>
  <si>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</si>
  <si>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</si>
  <si>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</si>
  <si>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</si>
  <si>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</si>
  <si>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</si>
  <si>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</si>
  <si>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</si>
  <si>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</si>
  <si>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</si>
  <si>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</si>
  <si>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</si>
  <si>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</si>
  <si>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</si>
  <si>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</si>
  <si>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</si>
  <si>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</si>
  <si>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</si>
  <si>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</si>
  <si>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</si>
  <si>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</si>
  <si>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</si>
  <si>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</si>
  <si>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</si>
  <si>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</si>
  <si>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</si>
  <si>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</si>
  <si>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</si>
  <si>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</si>
  <si>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</si>
  <si>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</si>
  <si>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</si>
  <si>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</si>
  <si>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</si>
  <si>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</si>
  <si>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</si>
  <si>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</si>
  <si>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</si>
  <si>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</si>
  <si>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</si>
  <si>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</si>
  <si>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</si>
  <si>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</si>
  <si>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</si>
  <si>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</si>
  <si>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</si>
  <si>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</si>
  <si>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</si>
  <si>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</si>
  <si>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</si>
  <si>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</si>
  <si>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</si>
  <si>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</si>
  <si>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</si>
  <si>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</si>
  <si>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</si>
  <si>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</si>
  <si>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</si>
  <si>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</si>
  <si>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</si>
  <si>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</si>
  <si>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</si>
  <si>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</si>
  <si>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</si>
  <si>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</si>
  <si>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</si>
  <si>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</si>
  <si>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</si>
  <si>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</si>
  <si>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</si>
  <si>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</si>
  <si>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</si>
  <si>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</si>
  <si>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</si>
  <si>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</si>
  <si>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</si>
  <si>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</si>
  <si>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</si>
  <si>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</si>
  <si>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</si>
  <si>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</si>
  <si>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</si>
  <si>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</si>
  <si>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</si>
  <si>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</si>
  <si>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</si>
  <si>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</si>
  <si>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</si>
  <si>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</si>
  <si>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</si>
  <si>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</si>
  <si>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</si>
  <si>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</si>
  <si>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</si>
  <si>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</si>
  <si>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</si>
  <si>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</si>
  <si>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</si>
  <si>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</si>
  <si>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</si>
  <si>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</si>
  <si>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</si>
  <si>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</si>
  <si>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</si>
  <si>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</si>
  <si>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</si>
  <si>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</si>
  <si>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</si>
  <si>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</si>
  <si>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</si>
  <si>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</si>
  <si>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</si>
  <si>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</si>
  <si>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</si>
  <si>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</si>
  <si>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</si>
  <si>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</si>
  <si>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</si>
  <si>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</si>
  <si>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</si>
  <si>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</si>
  <si>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</si>
  <si>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</si>
  <si>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</si>
  <si>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</si>
  <si>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</si>
  <si>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</si>
  <si>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</si>
  <si>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</si>
  <si>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</si>
  <si>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</si>
  <si>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</si>
  <si>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</si>
  <si>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</si>
  <si>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</si>
  <si>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</si>
  <si>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</si>
  <si>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</si>
  <si>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</si>
  <si>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</si>
  <si>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</si>
  <si>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</si>
  <si>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</si>
  <si>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</si>
  <si>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</si>
  <si>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</si>
  <si>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</si>
  <si>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</si>
  <si>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</si>
  <si>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</si>
  <si>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</si>
  <si>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</si>
  <si>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</si>
  <si>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</si>
  <si>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</si>
  <si>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</si>
  <si>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</si>
  <si>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</si>
  <si>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</si>
  <si>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</si>
  <si>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</si>
  <si>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</si>
  <si>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</si>
  <si>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</si>
  <si>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</si>
  <si>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</si>
  <si>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</si>
  <si>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</si>
  <si>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</si>
  <si>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</si>
  <si>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</si>
  <si>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</si>
  <si>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</si>
  <si>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</si>
  <si>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</si>
  <si>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</si>
  <si>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</si>
  <si>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</si>
  <si>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</si>
  <si>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</si>
  <si>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</si>
  <si>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</si>
  <si>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</si>
  <si>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</si>
  <si>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</si>
  <si>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</si>
  <si>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</si>
  <si>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</si>
  <si>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</si>
  <si>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</si>
  <si>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</si>
  <si>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</si>
  <si>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</si>
  <si>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</si>
  <si>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</si>
  <si>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</si>
  <si>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</si>
  <si>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</si>
  <si>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</si>
  <si>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</si>
  <si>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</si>
  <si>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</si>
  <si>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</si>
  <si>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</si>
  <si>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</si>
  <si>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</si>
  <si>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</si>
  <si>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</si>
  <si>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</si>
  <si>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</si>
  <si>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</si>
  <si>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</si>
  <si>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</si>
  <si>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</si>
  <si>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</si>
  <si>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</si>
  <si>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</si>
  <si>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</si>
  <si>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</si>
  <si>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</si>
  <si>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</si>
  <si>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</si>
  <si>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</si>
  <si>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</si>
  <si>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</si>
  <si>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</si>
  <si>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</si>
  <si>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</si>
  <si>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</si>
  <si>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</si>
  <si>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</si>
  <si>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</si>
  <si>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</si>
  <si>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</si>
  <si>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</si>
  <si>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</si>
  <si>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</si>
  <si>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</si>
  <si>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</si>
  <si>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</si>
  <si>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</si>
  <si>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</si>
  <si>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</si>
  <si>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</si>
  <si>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</si>
  <si>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</si>
  <si>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</si>
  <si>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</si>
  <si>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</si>
  <si>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</si>
  <si>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</si>
  <si>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</si>
  <si>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</si>
  <si>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</si>
  <si>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</si>
  <si>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</si>
  <si>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</si>
  <si>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</si>
  <si>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</si>
  <si>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</si>
  <si>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</si>
  <si>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</si>
  <si>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</si>
  <si>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</si>
  <si>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</si>
  <si>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</si>
  <si>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</si>
  <si>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</si>
  <si>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</si>
  <si>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</si>
  <si>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</si>
  <si>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</si>
  <si>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</si>
  <si>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</si>
  <si>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</si>
  <si>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</si>
  <si>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</si>
  <si>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</si>
  <si>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</si>
  <si>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</si>
  <si>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</si>
  <si>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</si>
  <si>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</si>
  <si>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</si>
  <si>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</si>
  <si>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</si>
  <si>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</si>
  <si>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</si>
  <si>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</si>
  <si>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</si>
  <si>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</si>
  <si>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</si>
  <si>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</si>
  <si>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</si>
  <si>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</si>
  <si>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</si>
  <si>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</si>
  <si>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</si>
  <si>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</si>
  <si>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</si>
  <si>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</si>
  <si>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</si>
  <si>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</si>
  <si>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</si>
  <si>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</si>
  <si>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</si>
  <si>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</si>
  <si>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</si>
  <si>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</si>
  <si>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</si>
  <si>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</si>
  <si>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</si>
  <si>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</si>
  <si>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</si>
  <si>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</si>
  <si>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</si>
  <si>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</si>
  <si>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</si>
  <si>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</si>
  <si>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</si>
  <si>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</si>
  <si>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</si>
  <si>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</si>
  <si>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</si>
  <si>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</si>
  <si>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</si>
  <si>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</si>
  <si>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</si>
  <si>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</si>
  <si>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</si>
  <si>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</si>
  <si>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</si>
  <si>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</si>
  <si>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</si>
  <si>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</si>
  <si>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</si>
  <si>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</si>
  <si>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</si>
  <si>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</si>
  <si>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</si>
  <si>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</si>
  <si>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</si>
  <si>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</si>
  <si>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</si>
  <si>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</si>
  <si>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</si>
  <si>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</si>
  <si>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</si>
  <si>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</si>
  <si>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</si>
  <si>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</si>
  <si>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</si>
  <si>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</si>
  <si>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</si>
  <si>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</si>
  <si>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</si>
  <si>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</si>
  <si>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</si>
  <si>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</si>
  <si>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</si>
  <si>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</si>
  <si>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</si>
  <si>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</si>
  <si>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</si>
  <si>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</si>
  <si>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</si>
  <si>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</si>
  <si>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</si>
  <si>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</si>
  <si>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</si>
  <si>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</si>
  <si>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</si>
  <si>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</si>
  <si>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</si>
  <si>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</si>
  <si>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</si>
  <si>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</si>
  <si>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</si>
  <si>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</si>
  <si>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</si>
  <si>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</si>
  <si>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</si>
  <si>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</si>
  <si>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</si>
  <si>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</si>
  <si>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</si>
  <si>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</si>
  <si>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</si>
  <si>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</si>
  <si>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</si>
  <si>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</si>
  <si>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</si>
  <si>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</si>
  <si>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</si>
  <si>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</si>
  <si>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</si>
  <si>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</si>
  <si>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</si>
  <si>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</si>
  <si>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</si>
  <si>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</si>
  <si>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</si>
  <si>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</si>
  <si>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</si>
  <si>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</si>
  <si>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</si>
  <si>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</si>
  <si>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</si>
  <si>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</si>
  <si>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</si>
  <si>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</si>
  <si>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</si>
  <si>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</si>
  <si>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</si>
  <si>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</si>
  <si>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</si>
  <si>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</si>
  <si>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</si>
  <si>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</si>
  <si>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</si>
  <si>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</si>
  <si>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</si>
  <si>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</si>
  <si>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</si>
  <si>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</si>
  <si>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</si>
  <si>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</si>
  <si>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</si>
  <si>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</si>
  <si>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</si>
  <si>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</si>
  <si>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</si>
  <si>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</si>
  <si>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</si>
  <si>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</si>
  <si>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</si>
  <si>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</si>
  <si>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</si>
  <si>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</si>
  <si>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</si>
  <si>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</si>
  <si>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</si>
  <si>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</si>
  <si>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</si>
  <si>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</si>
  <si>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</si>
  <si>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</si>
  <si>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</si>
  <si>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</si>
  <si>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</si>
  <si>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</si>
  <si>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</si>
  <si>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</si>
  <si>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</si>
  <si>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</si>
  <si>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</si>
  <si>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</si>
  <si>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</si>
  <si>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</si>
  <si>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</si>
  <si>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</si>
  <si>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</si>
  <si>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</si>
  <si>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</si>
  <si>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</si>
  <si>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</si>
  <si>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</si>
  <si>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</si>
  <si>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</si>
  <si>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</si>
  <si>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</si>
  <si>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</si>
  <si>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</si>
  <si>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</si>
  <si>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</si>
  <si>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</si>
  <si>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</si>
  <si>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</si>
  <si>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</si>
  <si>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</si>
  <si>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</si>
  <si>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</si>
  <si>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</si>
  <si>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</si>
  <si>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</si>
  <si>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</si>
  <si>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</si>
  <si>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</si>
  <si>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</si>
  <si>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</si>
  <si>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</si>
  <si>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</si>
  <si>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</si>
  <si>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</si>
  <si>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</si>
  <si>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</si>
  <si>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</si>
  <si>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</si>
  <si>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</si>
  <si>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</si>
  <si>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</si>
  <si>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</si>
  <si>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</si>
  <si>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</si>
  <si>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</si>
  <si>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</si>
  <si>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</si>
  <si>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</si>
  <si>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</si>
  <si>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</si>
  <si>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</si>
  <si>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</si>
  <si>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</si>
  <si>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</si>
  <si>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</si>
  <si>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</si>
  <si>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</si>
  <si>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</si>
  <si>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</si>
  <si>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</si>
  <si>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</si>
  <si>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</si>
  <si>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</si>
  <si>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</si>
  <si>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</si>
  <si>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</si>
  <si>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</si>
  <si>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</si>
  <si>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</si>
  <si>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</si>
  <si>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</si>
  <si>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</si>
  <si>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</si>
  <si>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</si>
  <si>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</si>
  <si>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</si>
  <si>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</si>
  <si>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</si>
  <si>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</si>
  <si>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</si>
  <si>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</si>
  <si>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</si>
  <si>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</si>
  <si>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</si>
  <si>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</si>
  <si>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</si>
  <si>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</si>
  <si>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</si>
  <si>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</si>
  <si>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</si>
  <si>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</si>
  <si>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</si>
  <si>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</si>
  <si>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</si>
  <si>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</si>
  <si>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</si>
  <si>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</si>
  <si>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</si>
  <si>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</si>
  <si>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</si>
  <si>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</si>
  <si>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</si>
  <si>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</si>
  <si>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</si>
  <si>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</si>
  <si>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</si>
  <si>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</si>
  <si>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</si>
  <si>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</si>
  <si>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</si>
  <si>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</si>
  <si>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</si>
  <si>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</si>
  <si>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</si>
  <si>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</si>
  <si>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</si>
  <si>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</si>
  <si>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</si>
  <si>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</si>
  <si>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</si>
  <si>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</si>
  <si>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</si>
  <si>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</si>
  <si>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</si>
  <si>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</si>
  <si>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</si>
  <si>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</si>
  <si>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</si>
  <si>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</si>
  <si>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</si>
  <si>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</si>
  <si>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</si>
  <si>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</si>
  <si>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</si>
  <si>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</si>
  <si>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</si>
  <si>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</si>
  <si>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</si>
  <si>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</si>
  <si>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</si>
  <si>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</si>
  <si>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</si>
  <si>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</si>
  <si>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</si>
  <si>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</si>
  <si>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</si>
  <si>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</si>
  <si>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</si>
  <si>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</si>
  <si>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</si>
  <si>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</si>
  <si>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</si>
  <si>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</si>
  <si>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</si>
  <si>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</si>
  <si>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</si>
  <si>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</si>
  <si>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</si>
  <si>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</si>
  <si>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</si>
  <si>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</si>
  <si>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</si>
  <si>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</si>
  <si>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</si>
  <si>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</si>
  <si>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</si>
  <si>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</si>
  <si>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</si>
  <si>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</si>
  <si>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</si>
  <si>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</si>
  <si>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</si>
  <si>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</si>
  <si>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</si>
  <si>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</si>
  <si>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</si>
  <si>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</si>
  <si>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</si>
  <si>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</si>
  <si>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</si>
  <si>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</si>
  <si>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</si>
  <si>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</si>
  <si>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</si>
  <si>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</si>
  <si>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</si>
  <si>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</si>
  <si>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</si>
  <si>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</si>
  <si>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</si>
  <si>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</si>
  <si>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</si>
  <si>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</si>
  <si>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</si>
  <si>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</si>
  <si>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</si>
  <si>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</si>
  <si>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</si>
  <si>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</si>
  <si>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</si>
  <si>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</si>
  <si>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</si>
  <si>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</si>
  <si>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</si>
  <si>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</si>
  <si>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</si>
  <si>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</si>
  <si>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</si>
  <si>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</si>
  <si>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</si>
  <si>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</si>
  <si>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</si>
  <si>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</si>
  <si>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</si>
  <si>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</si>
  <si>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</si>
  <si>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</si>
  <si>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</si>
  <si>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</si>
  <si>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</si>
  <si>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</si>
  <si>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</si>
  <si>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</si>
  <si>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</si>
  <si>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</si>
  <si>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</si>
  <si>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</si>
  <si>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</si>
  <si>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</si>
  <si>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</si>
  <si>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</si>
  <si>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</si>
  <si>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</si>
  <si>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</si>
  <si>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</si>
  <si>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</si>
  <si>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</si>
  <si>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</si>
  <si>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</si>
  <si>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</si>
  <si>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</si>
  <si>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</si>
  <si>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</si>
  <si>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</si>
  <si>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</si>
  <si>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</si>
  <si>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</si>
  <si>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</si>
  <si>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</si>
  <si>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</si>
  <si>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</si>
  <si>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</si>
  <si>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</si>
  <si>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</si>
  <si>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</si>
  <si>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</si>
  <si>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</si>
  <si>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</si>
  <si>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</si>
  <si>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</si>
  <si>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</si>
  <si>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</si>
  <si>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</si>
  <si>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</si>
  <si>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</si>
  <si>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</si>
  <si>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</si>
  <si>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</si>
  <si>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</si>
  <si>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</si>
  <si>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</si>
  <si>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</si>
  <si>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</si>
  <si>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</si>
  <si>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</si>
  <si>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</si>
  <si>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</si>
  <si>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</si>
  <si>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</si>
  <si>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</si>
  <si>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</si>
  <si>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</si>
  <si>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</si>
  <si>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</si>
  <si>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</si>
  <si>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</si>
  <si>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</si>
  <si>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</si>
  <si>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</si>
  <si>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</si>
  <si>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</si>
  <si>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</si>
  <si>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</si>
  <si>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</si>
  <si>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</si>
  <si>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</si>
  <si>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</si>
  <si>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</si>
  <si>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</si>
  <si>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</si>
  <si>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</si>
  <si>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</si>
  <si>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</si>
  <si>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</si>
  <si>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</si>
  <si>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</si>
  <si>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</si>
  <si>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</si>
  <si>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</si>
  <si>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</si>
  <si>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</si>
  <si>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</si>
  <si>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</si>
  <si>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</si>
  <si>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</si>
  <si>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</si>
  <si>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</si>
  <si>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</si>
  <si>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</si>
  <si>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</si>
  <si>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</si>
  <si>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</si>
  <si>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</si>
  <si>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</si>
  <si>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</si>
  <si>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</si>
  <si>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</si>
  <si>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</si>
  <si>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</si>
  <si>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</si>
  <si>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</si>
  <si>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</si>
  <si>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</si>
  <si>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</si>
  <si>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</si>
  <si>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</si>
  <si>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</si>
  <si>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</si>
  <si>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</si>
  <si>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</si>
  <si>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</si>
  <si>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</si>
  <si>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</si>
  <si>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</si>
  <si>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</si>
  <si>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</si>
  <si>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</si>
  <si>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</si>
  <si>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</si>
  <si>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</si>
  <si>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</si>
  <si>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</si>
  <si>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</si>
  <si>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</si>
  <si>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</si>
  <si>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</si>
  <si>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</si>
  <si>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</si>
  <si>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</si>
  <si>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</si>
  <si>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</si>
  <si>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</si>
  <si>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</si>
  <si>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</si>
  <si>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</si>
  <si>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</si>
  <si>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</si>
  <si>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</si>
  <si>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</si>
  <si>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</si>
  <si>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</si>
  <si>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</si>
  <si>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</si>
  <si>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</si>
  <si>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</si>
  <si>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</si>
  <si>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</si>
  <si>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</si>
  <si>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</si>
  <si>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</si>
  <si>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</si>
  <si>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</si>
  <si>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</si>
  <si>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</si>
  <si>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</si>
  <si>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</si>
  <si>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</si>
  <si>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</si>
  <si>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</si>
  <si>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</si>
  <si>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</si>
  <si>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</si>
  <si>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</si>
  <si>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</si>
  <si>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</si>
  <si>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</si>
  <si>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</si>
  <si>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</si>
  <si>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</si>
  <si>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</si>
  <si>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</si>
  <si>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</si>
  <si>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</si>
  <si>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</si>
  <si>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</si>
  <si>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</si>
  <si>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</si>
  <si>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</si>
  <si>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</si>
  <si>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</si>
  <si>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</si>
  <si>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</si>
  <si>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</si>
  <si>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</si>
  <si>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</si>
  <si>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</si>
  <si>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</si>
  <si>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</si>
  <si>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</si>
  <si>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</si>
  <si>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</si>
  <si>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</si>
  <si>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</si>
  <si>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</si>
  <si>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</si>
  <si>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</si>
  <si>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</si>
  <si>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</si>
  <si>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</si>
  <si>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</si>
  <si>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</si>
  <si>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</si>
  <si>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</si>
  <si>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</si>
  <si>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</si>
  <si>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</si>
  <si>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</si>
  <si>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</si>
  <si>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</si>
  <si>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</si>
  <si>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</si>
  <si>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</si>
  <si>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</si>
  <si>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</si>
  <si>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</si>
  <si>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</si>
  <si>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</si>
  <si>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</si>
  <si>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</si>
  <si>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</si>
  <si>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</si>
  <si>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</si>
  <si>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</si>
  <si>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</si>
  <si>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</si>
  <si>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</si>
  <si>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</si>
  <si>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</si>
  <si>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</si>
  <si>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</si>
  <si>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</si>
  <si>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</si>
  <si>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</si>
  <si>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</si>
  <si>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</si>
  <si>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</si>
  <si>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</si>
  <si>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</si>
  <si>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</si>
  <si>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</si>
  <si>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</si>
  <si>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</si>
  <si>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</si>
  <si>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</si>
  <si>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</si>
  <si>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</si>
  <si>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</si>
  <si>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</si>
  <si>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</si>
  <si>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</si>
  <si>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</si>
  <si>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</si>
  <si>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</si>
  <si>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</si>
  <si>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</si>
  <si>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</si>
  <si>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</si>
  <si>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</si>
  <si>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</si>
  <si>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</si>
  <si>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</si>
  <si>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</si>
  <si>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</si>
  <si>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</si>
  <si>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</si>
  <si>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</si>
  <si>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</si>
  <si>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</si>
  <si>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</si>
  <si>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</si>
  <si>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</si>
  <si>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</si>
  <si>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</si>
  <si>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</si>
  <si>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</si>
  <si>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</si>
  <si>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</si>
  <si>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</si>
  <si>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</si>
  <si>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</si>
  <si>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</si>
  <si>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</si>
  <si>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</si>
  <si>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</si>
  <si>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</si>
  <si>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</si>
  <si>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</si>
  <si>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</si>
  <si>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</si>
  <si>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</si>
  <si>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</si>
  <si>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</si>
  <si>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</si>
  <si>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</si>
  <si>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</si>
  <si>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</si>
  <si>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</si>
  <si>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</si>
  <si>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</si>
  <si>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</si>
  <si>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</si>
  <si>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</si>
  <si>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</si>
  <si>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</si>
  <si>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</si>
  <si>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</si>
  <si>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</si>
  <si>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</si>
  <si>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</si>
  <si>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</si>
  <si>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</si>
  <si>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</si>
  <si>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</si>
  <si>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</si>
  <si>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</si>
  <si>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</si>
  <si>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</si>
  <si>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</si>
  <si>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</si>
  <si>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</si>
  <si>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</si>
  <si>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</si>
  <si>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</si>
  <si>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</si>
  <si>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</si>
  <si>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</si>
  <si>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</si>
  <si>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</si>
  <si>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</si>
  <si>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</si>
  <si>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</si>
  <si>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</si>
  <si>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</si>
  <si>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</si>
  <si>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</si>
  <si>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</si>
  <si>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</si>
  <si>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</si>
  <si>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</si>
  <si>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</si>
  <si>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</si>
  <si>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</si>
  <si>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</si>
  <si>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</si>
  <si>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</si>
  <si>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</si>
  <si>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</si>
  <si>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</si>
  <si>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</si>
  <si>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</si>
  <si>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</si>
  <si>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</si>
  <si>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</si>
  <si>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</si>
  <si>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</si>
  <si>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</si>
  <si>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</si>
  <si>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</si>
  <si>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</si>
  <si>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</si>
  <si>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</si>
  <si>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</si>
  <si>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</si>
  <si>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</si>
  <si>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</si>
  <si>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</si>
  <si>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</si>
  <si>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</si>
  <si>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</si>
  <si>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</si>
  <si>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</si>
  <si>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</si>
  <si>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</si>
  <si>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</si>
  <si>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</si>
  <si>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</si>
  <si>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</si>
  <si>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</si>
  <si>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</si>
  <si>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</si>
  <si>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</si>
  <si>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</si>
  <si>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</si>
  <si>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</si>
  <si>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</si>
  <si>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</si>
  <si>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</si>
  <si>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</si>
  <si>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</si>
  <si>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</si>
  <si>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</si>
  <si>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</si>
  <si>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</si>
  <si>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</si>
  <si>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</si>
  <si>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</si>
  <si>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</si>
  <si>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</si>
  <si>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</si>
  <si>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</si>
  <si>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</si>
  <si>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</si>
  <si>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</si>
  <si>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</si>
  <si>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</si>
  <si>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</si>
  <si>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</si>
  <si>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</si>
  <si>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</si>
  <si>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</si>
  <si>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</si>
  <si>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</si>
  <si>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</si>
  <si>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</si>
  <si>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</si>
  <si>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</si>
  <si>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</si>
  <si>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</si>
  <si>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</si>
  <si>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</si>
  <si>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</si>
  <si>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</si>
  <si>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</si>
  <si>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</si>
  <si>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</si>
  <si>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</si>
  <si>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</si>
  <si>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</si>
  <si>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</si>
  <si>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</si>
  <si>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</si>
  <si>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</si>
  <si>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</si>
  <si>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</si>
  <si>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</si>
  <si>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</si>
  <si>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</si>
  <si>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</si>
  <si>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</si>
  <si>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</si>
  <si>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</si>
  <si>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</si>
  <si>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</si>
  <si>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</si>
  <si>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</si>
  <si>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</si>
  <si>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</si>
  <si>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</si>
  <si>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</si>
  <si>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</si>
  <si>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</si>
  <si>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</si>
  <si>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</si>
  <si>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</si>
  <si>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</si>
  <si>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</si>
  <si>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</si>
  <si>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</si>
  <si>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</si>
  <si>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</si>
  <si>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</si>
  <si>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</si>
  <si>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</si>
  <si>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</si>
  <si>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</si>
  <si>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</si>
  <si>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</si>
  <si>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</si>
  <si>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</si>
  <si>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</si>
  <si>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</si>
  <si>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</si>
  <si>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</si>
  <si>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</si>
  <si>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</si>
  <si>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</si>
  <si>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</si>
  <si>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</si>
  <si>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</si>
  <si>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</si>
  <si>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</si>
  <si>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</si>
  <si>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</si>
  <si>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</si>
  <si>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</si>
  <si>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</si>
  <si>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</si>
  <si>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</si>
  <si>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</si>
  <si>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</si>
  <si>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</si>
  <si>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</si>
  <si>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</si>
  <si>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</si>
  <si>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</si>
  <si>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</si>
  <si>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</si>
  <si>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</si>
  <si>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</si>
  <si>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</si>
  <si>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</si>
  <si>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</si>
  <si>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</si>
  <si>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</si>
  <si>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</si>
  <si>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</si>
  <si>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</si>
  <si>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</si>
  <si>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</si>
  <si>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</si>
  <si>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</si>
  <si>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</si>
  <si>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</si>
  <si>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</si>
  <si>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</si>
  <si>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</si>
  <si>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</si>
  <si>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</si>
  <si>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</si>
  <si>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</si>
  <si>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</si>
  <si>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</si>
  <si>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</si>
  <si>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</si>
  <si>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</si>
  <si>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</si>
  <si>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</si>
  <si>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</si>
  <si>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</si>
  <si>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</si>
  <si>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</si>
  <si>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</si>
  <si>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</si>
  <si>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</si>
  <si>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</si>
  <si>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</si>
  <si>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</si>
  <si>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</si>
  <si>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</si>
  <si>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</si>
  <si>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</si>
  <si>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</si>
  <si>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</si>
  <si>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</si>
  <si>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</si>
  <si>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</si>
  <si>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</si>
  <si>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</si>
  <si>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</si>
  <si>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</si>
  <si>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</si>
  <si>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</si>
  <si>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</si>
  <si>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</si>
  <si>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</si>
  <si>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</si>
  <si>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</si>
  <si>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</si>
  <si>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</si>
  <si>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</si>
  <si>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</si>
  <si>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</si>
  <si>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</si>
  <si>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</si>
  <si>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</si>
  <si>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</si>
  <si>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</si>
  <si>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</si>
  <si>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</si>
  <si>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</si>
  <si>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</si>
  <si>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</si>
  <si>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</si>
  <si>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</si>
  <si>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</si>
  <si>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</si>
  <si>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</si>
  <si>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</si>
  <si>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</si>
  <si>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</si>
  <si>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</si>
  <si>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</si>
  <si>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</si>
  <si>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</si>
  <si>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</si>
  <si>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</si>
  <si>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</si>
  <si>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</si>
  <si>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</si>
  <si>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</si>
  <si>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</si>
  <si>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</si>
  <si>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</si>
  <si>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</si>
  <si>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</si>
  <si>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</si>
  <si>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</si>
  <si>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</si>
  <si>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</si>
  <si>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</si>
  <si>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</si>
  <si>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</si>
  <si>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</si>
  <si>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</si>
  <si>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</si>
  <si>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</si>
  <si>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</si>
  <si>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</si>
  <si>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</si>
  <si>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</si>
  <si>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</si>
  <si>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</si>
  <si>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</si>
  <si>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</si>
  <si>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</si>
  <si>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</si>
  <si>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</si>
  <si>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</si>
  <si>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</si>
  <si>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</si>
  <si>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</si>
  <si>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</si>
  <si>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</si>
  <si>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</si>
  <si>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</si>
  <si>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</si>
  <si>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</si>
  <si>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</si>
  <si>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</si>
  <si>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</si>
  <si>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</si>
  <si>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</si>
  <si>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</si>
  <si>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</si>
  <si>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</si>
  <si>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</si>
  <si>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</si>
  <si>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</si>
  <si>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</si>
  <si>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</si>
  <si>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</si>
  <si>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</si>
  <si>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</si>
  <si>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</si>
  <si>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</si>
  <si>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</si>
  <si>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</si>
  <si>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</si>
  <si>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</si>
  <si>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</si>
  <si>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</si>
  <si>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</si>
  <si>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</si>
  <si>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</si>
  <si>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</si>
  <si>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</si>
  <si>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</si>
  <si>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</si>
  <si>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</si>
  <si>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</si>
  <si>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</si>
  <si>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</si>
  <si>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</si>
  <si>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</si>
  <si>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</si>
  <si>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</si>
  <si>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</si>
  <si>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</si>
  <si>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</si>
  <si>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</si>
  <si>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</si>
  <si>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</si>
  <si>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</si>
  <si>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</si>
  <si>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</si>
  <si>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</si>
  <si>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</si>
  <si>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</si>
  <si>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</si>
  <si>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</si>
  <si>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</si>
  <si>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</si>
  <si>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</si>
  <si>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</si>
  <si>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</si>
  <si>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</si>
  <si>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</si>
  <si>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</si>
  <si>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</si>
  <si>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</si>
  <si>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</si>
  <si>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</si>
  <si>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</si>
  <si>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</si>
  <si>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</si>
  <si>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</si>
  <si>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</si>
  <si>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</si>
  <si>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</si>
  <si>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</si>
  <si>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</si>
  <si>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</si>
  <si>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</si>
  <si>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</si>
  <si>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</si>
  <si>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</si>
  <si>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</si>
  <si>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</si>
  <si>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</si>
  <si>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</si>
  <si>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</si>
  <si>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</si>
  <si>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</si>
  <si>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</si>
  <si>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</si>
  <si>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</si>
  <si>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</si>
  <si>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</si>
  <si>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</si>
  <si>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</si>
  <si>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</si>
  <si>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</si>
  <si>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</si>
  <si>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</si>
  <si>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</si>
  <si>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</si>
  <si>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</si>
  <si>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</si>
  <si>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</si>
  <si>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</si>
  <si>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</si>
  <si>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</si>
  <si>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</si>
  <si>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</si>
  <si>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</si>
  <si>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</si>
  <si>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</si>
  <si>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</si>
  <si>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</si>
  <si>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</si>
  <si>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</si>
  <si>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</si>
  <si>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</si>
  <si>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</si>
  <si>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</si>
  <si>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</si>
  <si>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</si>
  <si>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</si>
  <si>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</si>
  <si>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</si>
  <si>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</si>
  <si>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</si>
  <si>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</si>
  <si>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</si>
  <si>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</si>
  <si>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</si>
  <si>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</si>
  <si>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</si>
  <si>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</si>
  <si>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</si>
  <si>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</si>
  <si>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</si>
  <si>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</si>
  <si>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</si>
  <si>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</si>
  <si>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</si>
  <si>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</si>
  <si>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</si>
  <si>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</si>
  <si>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</si>
  <si>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</si>
  <si>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</si>
  <si>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</si>
  <si>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</si>
  <si>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</si>
  <si>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</si>
  <si>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</si>
  <si>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</si>
  <si>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</si>
  <si>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</si>
  <si>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</si>
  <si>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</si>
  <si>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</si>
  <si>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</si>
  <si>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</si>
  <si>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</si>
  <si>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</si>
  <si>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</si>
  <si>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</si>
  <si>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</si>
  <si>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</si>
  <si>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</si>
  <si>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</si>
  <si>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</si>
  <si>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</si>
  <si>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</si>
  <si>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</si>
  <si>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</si>
  <si>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</si>
  <si>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</si>
  <si>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</si>
  <si>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</si>
  <si>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</si>
  <si>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</si>
  <si>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</si>
  <si>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</si>
  <si>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</si>
  <si>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</si>
  <si>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</si>
  <si>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</si>
  <si>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</si>
  <si>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</si>
  <si>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</si>
  <si>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</si>
  <si>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</si>
  <si>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</si>
  <si>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</si>
  <si>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</si>
  <si>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</si>
  <si>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</si>
  <si>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</si>
  <si>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</si>
  <si>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</si>
  <si>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</si>
  <si>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</si>
  <si>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</si>
  <si>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</si>
  <si>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</si>
  <si>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</si>
  <si>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</si>
  <si>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</si>
  <si>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</si>
  <si>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</si>
  <si>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</si>
  <si>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</si>
  <si>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</si>
  <si>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</si>
  <si>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</si>
  <si>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</si>
  <si>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</si>
  <si>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</si>
  <si>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</si>
  <si>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</si>
  <si>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</si>
  <si>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</si>
  <si>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</si>
  <si>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</si>
  <si>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</si>
  <si>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</si>
  <si>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</si>
  <si>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</si>
  <si>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</si>
  <si>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</si>
  <si>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</si>
  <si>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</si>
  <si>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</si>
  <si>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</si>
  <si>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</si>
  <si>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</si>
  <si>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</si>
  <si>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</si>
  <si>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</si>
  <si>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</si>
  <si>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</si>
  <si>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</si>
  <si>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</si>
  <si>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</si>
  <si>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</si>
  <si>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</si>
  <si>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</si>
  <si>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</si>
  <si>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</si>
  <si>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</si>
  <si>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</si>
  <si>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</si>
  <si>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</si>
  <si>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</si>
  <si>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</si>
  <si>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</si>
  <si>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</si>
  <si>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</si>
  <si>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</si>
  <si>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</si>
  <si>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</si>
  <si>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</si>
  <si>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</si>
  <si>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</si>
  <si>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</si>
  <si>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</si>
  <si>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</si>
  <si>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</si>
  <si>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</si>
  <si>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</si>
  <si>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</si>
  <si>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</si>
  <si>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</si>
  <si>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</si>
  <si>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</si>
  <si>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</si>
  <si>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</si>
  <si>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</si>
  <si>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</si>
  <si>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</si>
  <si>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</si>
  <si>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</si>
  <si>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</si>
  <si>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</si>
  <si>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</si>
  <si>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</si>
  <si>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</si>
  <si>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</si>
  <si>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</si>
  <si>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</si>
  <si>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</si>
  <si>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</si>
  <si>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</si>
  <si>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</si>
  <si>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</si>
  <si>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</si>
  <si>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</si>
  <si>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</si>
  <si>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</si>
  <si>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</si>
  <si>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</si>
  <si>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</si>
  <si>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</si>
  <si>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</si>
  <si>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</si>
  <si>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</si>
  <si>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</si>
  <si>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</si>
  <si>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</si>
  <si>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</si>
  <si>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</si>
  <si>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</si>
  <si>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</si>
  <si>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</si>
  <si>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</si>
  <si>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</si>
  <si>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</si>
  <si>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</si>
  <si>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</si>
  <si>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</si>
  <si>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</si>
  <si>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</si>
  <si>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</si>
  <si>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</si>
  <si>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</si>
  <si>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</si>
  <si>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</si>
  <si>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</si>
  <si>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</si>
  <si>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</si>
  <si>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</si>
  <si>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</si>
  <si>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</si>
  <si>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</si>
  <si>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</si>
  <si>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</si>
  <si>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</si>
  <si>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</si>
  <si>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</si>
  <si>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</si>
  <si>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</si>
  <si>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</si>
  <si>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</si>
  <si>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</si>
  <si>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</si>
  <si>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</si>
  <si>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</si>
  <si>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</si>
  <si>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</si>
  <si>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</si>
  <si>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</si>
  <si>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</si>
  <si>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</si>
  <si>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</si>
  <si>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</si>
  <si>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</si>
  <si>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</si>
  <si>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</si>
  <si>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</si>
  <si>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</si>
  <si>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</si>
  <si>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</si>
  <si>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</si>
  <si>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</si>
  <si>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</si>
  <si>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</si>
  <si>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</si>
  <si>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</si>
  <si>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</si>
  <si>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</si>
  <si>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</si>
  <si>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</si>
  <si>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</si>
  <si>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</si>
  <si>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</si>
  <si>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</si>
  <si>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</si>
  <si>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</si>
  <si>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</si>
  <si>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</si>
  <si>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</si>
  <si>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</si>
  <si>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</si>
  <si>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</si>
  <si>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</si>
  <si>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</si>
  <si>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</si>
  <si>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</si>
  <si>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</si>
  <si>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</si>
  <si>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</si>
  <si>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</si>
  <si>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</si>
  <si>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</si>
  <si>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</si>
  <si>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</si>
  <si>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</si>
  <si>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</si>
  <si>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</si>
  <si>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</si>
  <si>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</si>
  <si>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</si>
  <si>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</si>
  <si>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</si>
  <si>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</si>
  <si>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</si>
  <si>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</si>
  <si>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</si>
  <si>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</si>
  <si>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</si>
  <si>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</si>
  <si>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</si>
  <si>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</si>
  <si>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</si>
  <si>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</si>
  <si>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</si>
  <si>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</si>
  <si>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</si>
  <si>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</si>
  <si>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</si>
  <si>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</si>
  <si>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</si>
  <si>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</si>
  <si>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</si>
  <si>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</si>
  <si>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</si>
  <si>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</si>
  <si>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</si>
  <si>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</si>
  <si>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</si>
  <si>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</si>
  <si>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</si>
  <si>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</si>
  <si>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</si>
  <si>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</si>
  <si>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</si>
  <si>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</si>
  <si>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</si>
  <si>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</si>
  <si>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</si>
  <si>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</si>
  <si>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</si>
  <si>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</si>
  <si>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</si>
  <si>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</si>
  <si>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</si>
  <si>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</si>
  <si>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</si>
  <si>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</si>
  <si>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</si>
  <si>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</si>
  <si>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</si>
  <si>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</si>
  <si>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</si>
  <si>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</si>
  <si>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</si>
  <si>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</si>
  <si>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</si>
  <si>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</si>
  <si>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</si>
  <si>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</si>
  <si>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</si>
  <si>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</si>
  <si>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</si>
  <si>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</si>
  <si>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</si>
  <si>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</si>
  <si>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</si>
  <si>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</si>
  <si>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</si>
  <si>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</si>
  <si>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</si>
  <si>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</si>
  <si>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</si>
  <si>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</si>
  <si>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</si>
  <si>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</si>
  <si>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</si>
  <si>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</si>
  <si>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</si>
  <si>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</si>
  <si>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</si>
  <si>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</si>
  <si>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</si>
  <si>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</si>
  <si>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</si>
  <si>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</si>
  <si>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</si>
  <si>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</si>
  <si>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</si>
  <si>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</si>
  <si>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</si>
  <si>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</si>
  <si>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</si>
  <si>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</si>
  <si>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</si>
  <si>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</si>
  <si>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</si>
  <si>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</si>
  <si>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</si>
  <si>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</si>
  <si>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</si>
  <si>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</si>
  <si>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</si>
  <si>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</si>
  <si>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</si>
  <si>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</si>
  <si>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</si>
  <si>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</si>
  <si>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</si>
  <si>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</si>
  <si>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</si>
  <si>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</si>
  <si>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</si>
  <si>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</si>
  <si>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</si>
  <si>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</si>
  <si>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</si>
  <si>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</si>
  <si>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</si>
  <si>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</si>
  <si>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</si>
  <si>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</si>
  <si>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</si>
  <si>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</si>
  <si>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</si>
  <si>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</si>
  <si>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</si>
  <si>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</si>
  <si>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</si>
  <si>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</si>
  <si>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</si>
  <si>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</si>
  <si>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</si>
  <si>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</si>
  <si>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</si>
  <si>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</si>
  <si>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</si>
  <si>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</si>
  <si>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</si>
  <si>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</si>
  <si>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</si>
  <si>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</si>
  <si>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</si>
  <si>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</si>
  <si>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</si>
  <si>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</si>
  <si>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</si>
  <si>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</si>
  <si>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</si>
  <si>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</si>
  <si>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</si>
  <si>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</si>
  <si>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</si>
  <si>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</si>
  <si>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</si>
  <si>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</si>
  <si>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</si>
  <si>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</si>
  <si>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</si>
  <si>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</si>
  <si>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</si>
  <si>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</si>
  <si>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</si>
  <si>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</si>
  <si>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</si>
  <si>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</si>
  <si>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</si>
  <si>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</si>
  <si>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</si>
  <si>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</si>
  <si>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</si>
  <si>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</si>
  <si>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</si>
  <si>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</si>
  <si>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</si>
  <si>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</si>
  <si>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</si>
  <si>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</si>
  <si>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</si>
  <si>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</si>
  <si>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</si>
  <si>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</si>
  <si>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</si>
  <si>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</si>
  <si>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</si>
  <si>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</si>
  <si>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</si>
  <si>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</si>
  <si>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</si>
  <si>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</si>
  <si>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</si>
  <si>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</si>
  <si>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</si>
  <si>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</si>
  <si>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</si>
  <si>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</si>
  <si>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</si>
  <si>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</si>
  <si>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</si>
  <si>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</si>
  <si>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</si>
  <si>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</si>
  <si>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</si>
  <si>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</si>
  <si>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</si>
  <si>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</si>
  <si>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</si>
  <si>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</si>
  <si>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</si>
  <si>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</si>
  <si>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</si>
  <si>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</si>
  <si>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</si>
  <si>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</si>
  <si>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</si>
  <si>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</si>
  <si>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</si>
  <si>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</si>
  <si>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</si>
  <si>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</si>
  <si>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</si>
  <si>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</si>
  <si>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</si>
  <si>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</si>
  <si>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</si>
  <si>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</si>
  <si>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</si>
  <si>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</si>
  <si>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</si>
  <si>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</si>
  <si>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</si>
  <si>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</si>
  <si>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</si>
  <si>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</si>
  <si>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</si>
  <si>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</si>
  <si>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</si>
  <si>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</si>
  <si>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</si>
  <si>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</si>
  <si>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</si>
  <si>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</si>
  <si>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</si>
  <si>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</si>
  <si>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</si>
  <si>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</si>
  <si>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</si>
  <si>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</si>
  <si>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</si>
  <si>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</si>
  <si>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</si>
  <si>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</si>
  <si>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</si>
  <si>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</si>
  <si>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</si>
  <si>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</si>
  <si>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</si>
  <si>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</si>
  <si>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</si>
  <si>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</si>
  <si>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</si>
  <si>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</si>
  <si>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</si>
  <si>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</si>
  <si>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</si>
  <si>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</si>
  <si>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</si>
  <si>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</si>
  <si>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</si>
  <si>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</si>
  <si>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</si>
  <si>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</si>
  <si>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</si>
  <si>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</si>
  <si>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</si>
  <si>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</si>
  <si>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</si>
  <si>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</si>
  <si>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</si>
  <si>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</si>
  <si>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</si>
  <si>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</si>
  <si>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</si>
  <si>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</si>
  <si>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</si>
  <si>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</si>
  <si>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</si>
  <si>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</si>
  <si>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</si>
  <si>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</si>
  <si>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</si>
  <si>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</si>
  <si>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</si>
  <si>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</si>
  <si>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</si>
  <si>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</si>
  <si>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</si>
  <si>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</si>
  <si>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</si>
  <si>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</si>
  <si>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</si>
  <si>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</si>
  <si>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</si>
  <si>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</si>
  <si>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</si>
  <si>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</si>
  <si>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</si>
  <si>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</si>
  <si>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</si>
  <si>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</si>
  <si>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</si>
  <si>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</si>
  <si>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</si>
  <si>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</si>
  <si>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</si>
  <si>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</si>
  <si>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</si>
  <si>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</si>
  <si>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</si>
  <si>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</si>
  <si>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</si>
  <si>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</si>
  <si>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</si>
  <si>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</si>
  <si>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</si>
  <si>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</si>
  <si>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</si>
  <si>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</si>
  <si>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</si>
  <si>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</si>
  <si>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</si>
  <si>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</si>
  <si>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</si>
  <si>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</si>
  <si>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</si>
  <si>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</si>
  <si>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</si>
  <si>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</si>
  <si>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</si>
  <si>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</si>
  <si>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</si>
  <si>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</si>
  <si>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</si>
  <si>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</si>
  <si>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</si>
  <si>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</si>
  <si>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</si>
  <si>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</si>
  <si>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</si>
  <si>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</si>
  <si>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</si>
  <si>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</si>
  <si>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</si>
  <si>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</si>
  <si>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</si>
  <si>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</si>
  <si>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</si>
  <si>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</si>
  <si>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</si>
  <si>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</si>
  <si>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</si>
  <si>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</si>
  <si>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</si>
  <si>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</si>
  <si>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</si>
  <si>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</si>
  <si>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</si>
  <si>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</si>
  <si>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</si>
  <si>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</si>
  <si>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</si>
  <si>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</si>
  <si>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</si>
  <si>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</si>
  <si>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</si>
  <si>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</si>
  <si>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</si>
  <si>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</si>
  <si>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</si>
  <si>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</si>
  <si>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</si>
  <si>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</si>
  <si>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</si>
  <si>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</si>
  <si>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</si>
  <si>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</si>
  <si>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</si>
  <si>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</si>
  <si>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</si>
  <si>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</si>
  <si>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</si>
  <si>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</si>
  <si>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</si>
  <si>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</si>
  <si>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</si>
  <si>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</si>
  <si>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</si>
  <si>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</si>
  <si>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</si>
  <si>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</si>
  <si>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</si>
  <si>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</si>
  <si>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</si>
  <si>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</si>
  <si>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</si>
  <si>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</si>
  <si>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</si>
  <si>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</si>
  <si>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</si>
  <si>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</si>
  <si>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</si>
  <si>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</si>
  <si>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</si>
  <si>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</si>
  <si>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</si>
  <si>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</si>
  <si>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</si>
  <si>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</si>
  <si>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</si>
  <si>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</si>
  <si>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</si>
  <si>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</si>
  <si>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</si>
  <si>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</si>
  <si>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</si>
  <si>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</si>
  <si>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</si>
  <si>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</si>
  <si>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</si>
  <si>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</si>
  <si>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</si>
  <si>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</si>
  <si>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</si>
  <si>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</si>
  <si>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</si>
  <si>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</si>
  <si>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</si>
  <si>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</si>
  <si>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</si>
  <si>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</si>
  <si>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</si>
  <si>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</si>
  <si>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</si>
  <si>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</si>
  <si>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</si>
  <si>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</si>
  <si>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</si>
  <si>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</si>
  <si>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</si>
  <si>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</si>
  <si>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</si>
  <si>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</si>
  <si>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</si>
  <si>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</si>
  <si>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</si>
  <si>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</si>
  <si>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</si>
  <si>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</si>
  <si>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</si>
  <si>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</si>
  <si>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</si>
  <si>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</si>
  <si>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</si>
  <si>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</si>
  <si>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</si>
  <si>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</si>
  <si>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</si>
  <si>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</si>
  <si>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</si>
  <si>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</si>
  <si>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</si>
  <si>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</si>
  <si>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</si>
  <si>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</si>
  <si>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</si>
  <si>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</si>
  <si>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</si>
  <si>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</si>
  <si>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</si>
  <si>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</si>
  <si>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</si>
  <si>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</si>
  <si>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</si>
  <si>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</si>
  <si>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</si>
  <si>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</si>
  <si>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</si>
  <si>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</si>
  <si>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</si>
  <si>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</si>
  <si>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</si>
  <si>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</si>
  <si>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</si>
  <si>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</si>
  <si>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</si>
  <si>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</si>
  <si>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</si>
  <si>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</si>
  <si>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</si>
  <si>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</si>
  <si>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</si>
  <si>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</si>
  <si>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</si>
  <si>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</si>
  <si>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</si>
  <si>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</si>
  <si>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</si>
  <si>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</si>
  <si>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</si>
  <si>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</si>
  <si>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</si>
  <si>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</si>
  <si>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</si>
  <si>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</si>
  <si>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</si>
  <si>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</si>
  <si>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</si>
  <si>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</si>
  <si>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</si>
  <si>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</si>
  <si>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</si>
  <si>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</si>
  <si>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</si>
  <si>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</si>
  <si>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</si>
  <si>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</si>
  <si>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</si>
  <si>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</si>
  <si>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</si>
  <si>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</si>
  <si>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</si>
  <si>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</si>
  <si>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</si>
  <si>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</si>
  <si>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</si>
  <si>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</si>
  <si>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</si>
  <si>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</si>
  <si>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</si>
  <si>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</si>
  <si>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</si>
  <si>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</si>
  <si>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</si>
  <si>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</si>
  <si>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</si>
  <si>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</si>
  <si>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</si>
  <si>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</si>
  <si>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</si>
  <si>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</si>
  <si>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</si>
  <si>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</si>
  <si>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</si>
  <si>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</si>
  <si>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</si>
  <si>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</si>
  <si>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</si>
  <si>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</si>
  <si>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</si>
  <si>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</si>
  <si>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</si>
  <si>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</si>
  <si>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</si>
  <si>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</si>
  <si>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</si>
  <si>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</si>
  <si>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</si>
  <si>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</si>
  <si>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</si>
  <si>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</si>
  <si>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</si>
  <si>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</si>
  <si>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</si>
  <si>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</si>
  <si>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</si>
  <si>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</si>
  <si>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</si>
  <si>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</si>
  <si>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</si>
  <si>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</si>
  <si>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</si>
  <si>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</si>
  <si>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</si>
  <si>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</si>
  <si>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</si>
  <si>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</si>
  <si>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</si>
  <si>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</si>
  <si>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</si>
  <si>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</si>
  <si>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</si>
  <si>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</si>
  <si>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</si>
  <si>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</si>
  <si>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</si>
  <si>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</si>
  <si>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</si>
  <si>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</si>
  <si>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</si>
  <si>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</si>
  <si>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</si>
  <si>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</si>
  <si>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</si>
  <si>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</si>
  <si>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</si>
  <si>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</si>
  <si>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</si>
  <si>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</si>
  <si>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</si>
  <si>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</si>
  <si>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</si>
  <si>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</si>
  <si>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</si>
  <si>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</si>
  <si>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</si>
  <si>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</si>
  <si>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</si>
  <si>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</si>
  <si>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</si>
  <si>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</si>
  <si>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</si>
  <si>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</si>
  <si>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</si>
  <si>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</si>
  <si>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</si>
  <si>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</si>
  <si>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</si>
  <si>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</si>
  <si>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</si>
  <si>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</si>
  <si>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</si>
  <si>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</si>
  <si>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</si>
  <si>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</si>
  <si>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</si>
  <si>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</si>
  <si>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</si>
  <si>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</si>
  <si>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</si>
  <si>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</si>
  <si>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</si>
  <si>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</si>
  <si>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</si>
  <si>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</si>
  <si>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</si>
  <si>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</si>
  <si>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</si>
  <si>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</si>
  <si>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</si>
  <si>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</si>
  <si>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</si>
  <si>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</si>
  <si>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</si>
  <si>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</si>
  <si>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</si>
  <si>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</si>
  <si>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</si>
  <si>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</si>
  <si>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</si>
  <si>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</si>
  <si>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</si>
  <si>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</si>
  <si>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</si>
  <si>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</si>
  <si>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</si>
  <si>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</si>
  <si>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</si>
  <si>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</si>
  <si>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</si>
  <si>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</si>
  <si>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</si>
  <si>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</si>
  <si>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</si>
  <si>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</si>
  <si>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</si>
  <si>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</si>
  <si>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</si>
  <si>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</si>
  <si>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</si>
  <si>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</si>
  <si>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</si>
  <si>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</si>
  <si>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</si>
  <si>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</si>
  <si>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</si>
  <si>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</si>
  <si>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</si>
  <si>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</si>
  <si>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</si>
  <si>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</si>
  <si>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</si>
  <si>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</si>
  <si>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</si>
  <si>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</si>
  <si>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</si>
  <si>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</si>
  <si>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</si>
  <si>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</si>
  <si>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</si>
  <si>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</si>
  <si>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</si>
  <si>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</si>
  <si>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</si>
  <si>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</si>
  <si>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</si>
  <si>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</si>
  <si>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</si>
  <si>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</si>
  <si>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</si>
  <si>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</si>
  <si>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</si>
  <si>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</si>
  <si>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</si>
  <si>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</si>
  <si>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</si>
  <si>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</si>
  <si>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</si>
  <si>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</si>
  <si>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</si>
  <si>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</si>
  <si>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</si>
  <si>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</si>
  <si>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</si>
  <si>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</si>
  <si>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</si>
  <si>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</si>
  <si>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</si>
  <si>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</si>
  <si>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</si>
  <si>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</si>
  <si>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</si>
  <si>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</si>
  <si>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</si>
  <si>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</si>
  <si>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</si>
  <si>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</si>
  <si>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</si>
  <si>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</si>
  <si>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</si>
  <si>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</si>
  <si>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</si>
  <si>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</si>
  <si>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</si>
  <si>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</si>
  <si>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</si>
  <si>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</si>
  <si>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</si>
  <si>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</si>
  <si>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</si>
  <si>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</si>
  <si>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</si>
  <si>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</si>
  <si>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</si>
  <si>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</si>
  <si>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</si>
  <si>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</si>
  <si>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</si>
  <si>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</si>
  <si>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</si>
  <si>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</si>
  <si>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</si>
  <si>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</si>
  <si>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</si>
  <si>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</si>
  <si>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</si>
  <si>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</si>
  <si>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</si>
  <si>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</si>
  <si>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</si>
  <si>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</si>
  <si>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</si>
  <si>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</si>
  <si>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</si>
  <si>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</si>
  <si>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</si>
  <si>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</si>
  <si>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</si>
  <si>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</si>
  <si>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</si>
  <si>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</si>
  <si>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</si>
  <si>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</si>
  <si>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</si>
  <si>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</si>
  <si>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</si>
  <si>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</si>
  <si>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</si>
  <si>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</si>
  <si>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</si>
  <si>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</si>
  <si>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</si>
  <si>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</si>
  <si>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</si>
  <si>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</si>
  <si>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</si>
  <si>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</si>
  <si>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</si>
  <si>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</si>
  <si>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</si>
  <si>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</si>
  <si>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</si>
  <si>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</si>
  <si>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</si>
  <si>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</si>
  <si>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</si>
  <si>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</si>
  <si>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</si>
  <si>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</si>
  <si>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</si>
  <si>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</si>
  <si>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</si>
  <si>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</si>
  <si>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</si>
  <si>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</si>
  <si>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</si>
  <si>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</si>
  <si>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</si>
  <si>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</si>
  <si>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</si>
  <si>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</si>
  <si>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</si>
  <si>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</si>
  <si>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</si>
  <si>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</si>
  <si>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</si>
  <si>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</si>
  <si>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</si>
  <si>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</si>
  <si>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</si>
  <si>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</si>
  <si>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</si>
  <si>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</si>
  <si>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</si>
  <si>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</si>
  <si>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</si>
  <si>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</si>
  <si>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</si>
  <si>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</si>
  <si>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</si>
  <si>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</si>
  <si>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</si>
  <si>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</si>
  <si>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</si>
  <si>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</si>
  <si>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</si>
  <si>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</si>
  <si>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</si>
  <si>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</si>
  <si>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</si>
  <si>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</si>
  <si>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</si>
  <si>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</si>
  <si>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</si>
  <si>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</si>
  <si>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</si>
  <si>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</si>
  <si>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</si>
  <si>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</si>
  <si>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</si>
  <si>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</si>
  <si>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</si>
  <si>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</si>
  <si>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</si>
  <si>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</si>
  <si>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</si>
  <si>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</si>
  <si>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</si>
  <si>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</si>
  <si>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</si>
  <si>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</si>
  <si>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</si>
  <si>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</si>
  <si>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</si>
  <si>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</si>
  <si>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</si>
  <si>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</si>
  <si>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</si>
  <si>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</si>
  <si>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</si>
  <si>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</si>
  <si>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</si>
  <si>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</si>
  <si>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</si>
  <si>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</si>
  <si>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</si>
  <si>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</si>
  <si>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</si>
  <si>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</si>
  <si>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</si>
  <si>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</si>
  <si>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</si>
  <si>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</si>
  <si>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</si>
  <si>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</si>
  <si>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</si>
  <si>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</si>
  <si>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</si>
  <si>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</si>
  <si>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</si>
  <si>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</si>
  <si>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</si>
  <si>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</si>
  <si>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</si>
  <si>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</si>
  <si>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</si>
  <si>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</si>
  <si>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</si>
  <si>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</si>
  <si>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</si>
  <si>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</si>
  <si>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</si>
  <si>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</si>
  <si>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</si>
  <si>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</si>
  <si>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</si>
  <si>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</si>
  <si>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</si>
  <si>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</si>
  <si>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</si>
  <si>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</si>
  <si>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</si>
  <si>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</si>
  <si>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</si>
  <si>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</si>
  <si>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</si>
  <si>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</si>
  <si>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</si>
  <si>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</si>
  <si>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</si>
  <si>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</si>
  <si>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</si>
  <si>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</si>
  <si>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</si>
  <si>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</si>
  <si>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</si>
  <si>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</si>
  <si>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</si>
  <si>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</si>
  <si>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</si>
  <si>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</si>
  <si>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</si>
  <si>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</si>
  <si>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</si>
  <si>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</si>
  <si>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</si>
  <si>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</si>
  <si>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</si>
  <si>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</si>
  <si>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</si>
  <si>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</si>
  <si>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</si>
  <si>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</si>
  <si>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</si>
  <si>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</si>
  <si>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</si>
  <si>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</si>
  <si>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</si>
  <si>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</si>
  <si>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</si>
  <si>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</si>
  <si>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</si>
  <si>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</si>
  <si>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</si>
  <si>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</si>
  <si>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</si>
  <si>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</si>
  <si>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</si>
  <si>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</si>
  <si>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</si>
  <si>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</si>
  <si>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</si>
  <si>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</si>
  <si>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</si>
  <si>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</si>
  <si>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</si>
  <si>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</si>
  <si>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</si>
  <si>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</si>
  <si>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</si>
  <si>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</si>
  <si>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</si>
  <si>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</si>
  <si>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</si>
  <si>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</si>
  <si>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</si>
  <si>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</si>
  <si>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</si>
  <si>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</si>
  <si>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</si>
  <si>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</si>
  <si>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</si>
  <si>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</si>
  <si>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</si>
  <si>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</si>
  <si>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</si>
  <si>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</si>
  <si>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</si>
  <si>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</si>
  <si>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</si>
  <si>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</si>
  <si>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</si>
  <si>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</si>
  <si>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</si>
  <si>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</si>
  <si>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</si>
  <si>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</si>
  <si>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</si>
  <si>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</si>
  <si>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</si>
  <si>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</si>
  <si>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</si>
  <si>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</si>
  <si>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</si>
  <si>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</si>
  <si>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</si>
  <si>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</si>
  <si>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</si>
  <si>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</si>
  <si>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</si>
  <si>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</si>
  <si>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</si>
  <si>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</si>
  <si>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</si>
  <si>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</si>
  <si>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</si>
  <si>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</si>
  <si>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</si>
  <si>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</si>
  <si>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</si>
  <si>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</si>
  <si>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</si>
  <si>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</si>
  <si>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</si>
  <si>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</si>
  <si>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</si>
  <si>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</si>
  <si>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</si>
  <si>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</si>
  <si>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</si>
  <si>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</si>
  <si>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</si>
  <si>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</si>
  <si>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</si>
  <si>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</si>
  <si>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</si>
  <si>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</si>
  <si>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</si>
  <si>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</si>
  <si>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</si>
  <si>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</si>
  <si>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</si>
  <si>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</si>
  <si>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</si>
  <si>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</si>
  <si>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</si>
  <si>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</si>
  <si>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</si>
  <si>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</si>
  <si>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</si>
  <si>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</si>
  <si>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</si>
  <si>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</si>
  <si>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</si>
  <si>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</si>
  <si>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</si>
  <si>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</si>
  <si>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</si>
  <si>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</si>
  <si>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</si>
  <si>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</si>
  <si>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</si>
  <si>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</si>
  <si>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</si>
  <si>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</si>
  <si>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</si>
  <si>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</si>
  <si>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</si>
  <si>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</si>
  <si>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</si>
  <si>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</si>
  <si>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</si>
  <si>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</si>
  <si>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</si>
  <si>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</si>
  <si>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</si>
  <si>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</si>
  <si>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</si>
  <si>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</si>
  <si>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</si>
  <si>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</si>
  <si>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</si>
  <si>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</si>
  <si>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</si>
  <si>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</si>
  <si>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</si>
  <si>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</si>
  <si>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</si>
  <si>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</si>
  <si>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</si>
  <si>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</si>
  <si>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</si>
  <si>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</si>
  <si>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</si>
  <si>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</si>
  <si>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</si>
  <si>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</si>
  <si>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</si>
  <si>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</si>
  <si>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</si>
  <si>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</si>
  <si>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</si>
  <si>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</si>
  <si>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</si>
  <si>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</si>
  <si>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</si>
  <si>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</si>
  <si>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</si>
  <si>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</si>
  <si>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</si>
  <si>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</si>
  <si>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</si>
  <si>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</si>
  <si>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</si>
  <si>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</si>
  <si>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</si>
  <si>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</si>
  <si>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</si>
  <si>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</si>
  <si>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</si>
  <si>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</si>
  <si>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</si>
  <si>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</si>
  <si>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</si>
  <si>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</si>
  <si>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</si>
  <si>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</si>
  <si>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</si>
  <si>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</si>
  <si>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</si>
  <si>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</si>
  <si>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</si>
  <si>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</si>
  <si>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</si>
  <si>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</si>
  <si>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</si>
  <si>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</si>
  <si>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</si>
  <si>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</si>
  <si>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</si>
  <si>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</si>
  <si>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</si>
  <si>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</si>
  <si>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</si>
  <si>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</si>
  <si>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</si>
  <si>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</si>
  <si>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</si>
  <si>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</si>
  <si>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</si>
  <si>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</si>
  <si>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</si>
  <si>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</si>
  <si>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</si>
  <si>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</si>
  <si>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</si>
  <si>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</si>
  <si>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</si>
  <si>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</si>
  <si>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</si>
  <si>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</si>
  <si>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</si>
  <si>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</si>
  <si>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</si>
  <si>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</si>
  <si>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</si>
  <si>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</si>
  <si>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</si>
  <si>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</si>
  <si>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</si>
  <si>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</si>
  <si>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</si>
  <si>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</si>
  <si>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</si>
  <si>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</si>
  <si>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</si>
  <si>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</si>
  <si>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</si>
  <si>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</si>
  <si>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</si>
  <si>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</si>
  <si>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</si>
  <si>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</si>
  <si>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</si>
  <si>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</si>
  <si>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</si>
  <si>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</si>
  <si>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</si>
  <si>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</si>
  <si>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</si>
  <si>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</si>
  <si>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</si>
  <si>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</si>
  <si>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</si>
  <si>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</si>
  <si>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</si>
  <si>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</si>
  <si>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</si>
  <si>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</si>
  <si>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</si>
  <si>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</si>
  <si>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</si>
  <si>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</si>
  <si>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</si>
  <si>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</si>
  <si>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</si>
  <si>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</si>
  <si>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</si>
  <si>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</si>
  <si>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</si>
  <si>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</si>
  <si>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</si>
  <si>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</si>
  <si>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</si>
  <si>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</si>
  <si>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</si>
  <si>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</si>
  <si>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</si>
  <si>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</si>
  <si>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</si>
  <si>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</si>
  <si>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</si>
  <si>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</si>
  <si>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</si>
  <si>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</si>
  <si>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</si>
  <si>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</si>
  <si>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</si>
  <si>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</si>
  <si>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</si>
  <si>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</si>
  <si>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</si>
  <si>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</si>
  <si>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</si>
  <si>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</si>
  <si>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</si>
  <si>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</si>
  <si>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</si>
  <si>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</si>
  <si>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</si>
  <si>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</si>
  <si>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</si>
  <si>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</si>
  <si>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</si>
  <si>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</si>
  <si>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</si>
  <si>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</si>
  <si>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</si>
  <si>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</si>
  <si>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</si>
  <si>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</si>
  <si>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</si>
  <si>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</si>
  <si>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</si>
  <si>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</si>
  <si>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</si>
  <si>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</si>
  <si>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</si>
  <si>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</si>
  <si>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</si>
  <si>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</si>
  <si>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</si>
  <si>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</si>
  <si>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</si>
  <si>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</si>
  <si>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</si>
  <si>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</si>
  <si>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</si>
  <si>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</si>
  <si>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</si>
  <si>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</si>
  <si>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</si>
  <si>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</si>
  <si>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</si>
  <si>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</si>
  <si>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</si>
  <si>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</si>
  <si>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</si>
  <si>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</si>
  <si>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</si>
  <si>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</si>
  <si>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</si>
  <si>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</si>
  <si>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</si>
  <si>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</si>
  <si>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</si>
  <si>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</si>
  <si>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</si>
  <si>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</si>
  <si>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</si>
  <si>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</si>
  <si>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</si>
  <si>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</si>
  <si>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</si>
  <si>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</si>
  <si>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</si>
  <si>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</si>
  <si>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</si>
  <si>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</si>
  <si>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</si>
  <si>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</si>
  <si>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</si>
  <si>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</si>
  <si>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</si>
  <si>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</si>
  <si>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</si>
  <si>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</si>
  <si>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</si>
  <si>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</si>
  <si>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</si>
  <si>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</si>
  <si>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</si>
  <si>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</si>
  <si>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</si>
  <si>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</si>
  <si>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</si>
  <si>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</si>
  <si>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</si>
  <si>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</si>
  <si>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</si>
  <si>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</si>
  <si>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</si>
  <si>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</si>
  <si>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</si>
  <si>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</si>
  <si>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</si>
  <si>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</si>
  <si>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</si>
  <si>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</si>
  <si>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</si>
  <si>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</si>
  <si>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</si>
  <si>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</si>
  <si>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</si>
  <si>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</si>
  <si>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</si>
  <si>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</si>
  <si>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</si>
  <si>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</si>
  <si>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</si>
  <si>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</si>
  <si>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</si>
  <si>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</si>
  <si>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</si>
  <si>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</si>
  <si>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</si>
  <si>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</si>
  <si>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</si>
  <si>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</si>
  <si>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</si>
  <si>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</si>
  <si>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</si>
  <si>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</si>
  <si>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</si>
  <si>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</si>
  <si>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</si>
  <si>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</si>
  <si>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</si>
  <si>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</si>
  <si>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</si>
  <si>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</si>
  <si>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</si>
  <si>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</si>
  <si>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</si>
  <si>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</si>
  <si>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</si>
  <si>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</si>
  <si>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</si>
  <si>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</si>
  <si>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</si>
  <si>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</si>
  <si>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</si>
  <si>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</si>
  <si>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</si>
  <si>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</si>
  <si>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</si>
  <si>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</si>
  <si>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</si>
  <si>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</si>
  <si>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</si>
  <si>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</si>
  <si>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</si>
  <si>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</si>
  <si>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</si>
  <si>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</si>
  <si>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</si>
  <si>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</si>
  <si>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</si>
  <si>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</si>
  <si>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</si>
  <si>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</si>
  <si>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</si>
  <si>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</si>
  <si>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</si>
  <si>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</si>
  <si>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</si>
  <si>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</si>
  <si>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</si>
  <si>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</si>
  <si>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</si>
  <si>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</si>
  <si>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</si>
  <si>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</si>
  <si>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</si>
  <si>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</si>
  <si>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</si>
  <si>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</si>
  <si>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</si>
  <si>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</si>
  <si>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</si>
  <si>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</si>
  <si>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</si>
  <si>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</si>
  <si>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</si>
  <si>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</si>
  <si>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</si>
  <si>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</si>
  <si>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</si>
  <si>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</si>
  <si>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</si>
  <si>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</si>
  <si>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</si>
  <si>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</si>
  <si>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</si>
  <si>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</si>
  <si>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</si>
  <si>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</si>
  <si>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</si>
  <si>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</si>
  <si>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</si>
  <si>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</si>
  <si>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</si>
  <si>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</si>
  <si>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</si>
  <si>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</si>
  <si>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</si>
  <si>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</si>
  <si>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</si>
  <si>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</si>
  <si>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</si>
  <si>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</si>
  <si>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</si>
  <si>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</si>
  <si>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</si>
  <si>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</si>
  <si>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</si>
  <si>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</si>
  <si>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</si>
  <si>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</si>
  <si>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</si>
  <si>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</si>
  <si>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</si>
  <si>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</si>
  <si>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</si>
  <si>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</si>
  <si>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</si>
  <si>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</si>
  <si>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</si>
  <si>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</si>
  <si>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</si>
  <si>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</si>
  <si>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</si>
  <si>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</si>
  <si>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</si>
  <si>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</si>
  <si>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</si>
  <si>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</si>
  <si>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</si>
  <si>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</si>
  <si>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</si>
  <si>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</si>
  <si>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</si>
  <si>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</si>
  <si>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</si>
  <si>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</si>
  <si>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</si>
  <si>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</si>
  <si>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</si>
  <si>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</si>
  <si>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</si>
  <si>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</si>
  <si>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</si>
  <si>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</si>
  <si>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</si>
  <si>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</si>
  <si>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</si>
  <si>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</si>
  <si>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</si>
  <si>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</si>
  <si>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</si>
  <si>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</si>
  <si>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</si>
  <si>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</si>
  <si>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</si>
  <si>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</si>
  <si>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</si>
  <si>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</si>
  <si>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</si>
  <si>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</si>
  <si>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</si>
  <si>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</si>
  <si>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</si>
  <si>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</si>
  <si>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</si>
  <si>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</si>
  <si>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</si>
  <si>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</si>
  <si>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</si>
  <si>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</si>
  <si>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</si>
  <si>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</si>
  <si>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</si>
  <si>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</si>
  <si>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</si>
  <si>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</si>
  <si>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</si>
  <si>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</si>
  <si>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</si>
  <si>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</si>
  <si>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</si>
  <si>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</si>
  <si>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</si>
  <si>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</si>
  <si>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</si>
  <si>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</si>
  <si>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</si>
  <si>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</si>
  <si>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</si>
  <si>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</si>
  <si>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</si>
  <si>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</si>
  <si>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</si>
  <si>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</si>
  <si>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</si>
  <si>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</si>
  <si>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</si>
  <si>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</si>
  <si>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</si>
  <si>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</si>
  <si>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</si>
  <si>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</si>
  <si>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</si>
  <si>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</si>
  <si>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</si>
  <si>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</si>
  <si>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</si>
  <si>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</si>
  <si>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</si>
  <si>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</si>
  <si>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</si>
  <si>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</si>
  <si>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</si>
  <si>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</si>
  <si>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</si>
  <si>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</si>
  <si>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</si>
  <si>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</si>
  <si>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</si>
  <si>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</si>
  <si>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</si>
  <si>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</si>
  <si>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</si>
  <si>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</si>
  <si>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</si>
  <si>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</si>
  <si>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</si>
  <si>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</si>
  <si>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</si>
  <si>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</si>
  <si>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</si>
  <si>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</si>
  <si>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</si>
  <si>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</si>
  <si>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</si>
  <si>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</si>
  <si>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</si>
  <si>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</si>
  <si>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</si>
  <si>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</si>
  <si>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</si>
  <si>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</si>
  <si>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</si>
  <si>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</si>
  <si>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</si>
  <si>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</si>
  <si>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</si>
  <si>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</si>
  <si>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</si>
  <si>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</si>
  <si>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</si>
  <si>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</si>
  <si>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</si>
  <si>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</si>
  <si>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</si>
  <si>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</si>
  <si>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</si>
  <si>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</si>
  <si>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</si>
  <si>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</si>
  <si>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</si>
  <si>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</si>
  <si>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</si>
  <si>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</si>
  <si>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</si>
  <si>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</si>
  <si>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</si>
  <si>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</si>
  <si>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</si>
  <si>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</si>
  <si>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</si>
  <si>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</si>
  <si>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</si>
  <si>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</si>
  <si>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</si>
  <si>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</si>
  <si>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</si>
  <si>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</si>
  <si>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</si>
  <si>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</si>
  <si>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</si>
  <si>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</si>
  <si>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</si>
  <si>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</si>
  <si>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</si>
  <si>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</si>
  <si>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</si>
  <si>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</si>
  <si>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</si>
  <si>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</si>
  <si>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</si>
  <si>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</si>
  <si>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</si>
  <si>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</si>
  <si>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</si>
  <si>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</si>
  <si>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</si>
  <si>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</si>
  <si>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</si>
  <si>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</si>
  <si>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</si>
  <si>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</si>
  <si>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</si>
  <si>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</si>
  <si>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</si>
  <si>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</si>
  <si>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</si>
  <si>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</si>
  <si>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</si>
  <si>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</si>
  <si>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</si>
  <si>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</si>
  <si>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</si>
  <si>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</si>
  <si>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</si>
  <si>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</si>
  <si>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</si>
  <si>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</si>
  <si>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</si>
  <si>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</si>
  <si>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</si>
  <si>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</si>
  <si>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</si>
  <si>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</si>
  <si>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</si>
  <si>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</si>
  <si>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</si>
  <si>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</si>
  <si>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</si>
  <si>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</si>
  <si>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</si>
  <si>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</si>
  <si>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</si>
  <si>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</si>
  <si>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</si>
  <si>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</si>
  <si>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</si>
  <si>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</si>
  <si>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</si>
  <si>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</si>
  <si>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</si>
  <si>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</si>
  <si>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</si>
  <si>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</si>
  <si>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</si>
  <si>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</si>
  <si>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</si>
  <si>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</si>
  <si>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</si>
  <si>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</si>
  <si>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</si>
  <si>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</si>
  <si>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</si>
  <si>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</si>
  <si>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</si>
  <si>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</si>
  <si>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</si>
  <si>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</si>
  <si>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</si>
  <si>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</si>
  <si>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</si>
  <si>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</si>
  <si>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</si>
  <si>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</si>
  <si>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</si>
  <si>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</si>
  <si>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</si>
  <si>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</si>
  <si>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</si>
  <si>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</si>
  <si>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</si>
  <si>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</si>
  <si>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</si>
  <si>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</si>
  <si>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</si>
  <si>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</si>
  <si>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</si>
  <si>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</si>
  <si>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</si>
  <si>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</si>
  <si>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</si>
  <si>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</si>
  <si>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</si>
  <si>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</si>
  <si>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</si>
  <si>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</si>
  <si>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</si>
  <si>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</si>
  <si>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</si>
  <si>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</si>
  <si>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</si>
  <si>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</si>
  <si>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</si>
  <si>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</si>
  <si>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</si>
  <si>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</si>
  <si>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</si>
  <si>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</si>
  <si>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</si>
  <si>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</si>
  <si>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</si>
  <si>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</si>
  <si>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</si>
  <si>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</si>
  <si>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</si>
  <si>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</si>
  <si>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</si>
  <si>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</si>
  <si>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</si>
  <si>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</si>
  <si>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</si>
  <si>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</si>
  <si>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</si>
  <si>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</si>
  <si>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</si>
  <si>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</si>
  <si>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</si>
  <si>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</si>
  <si>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</si>
  <si>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</si>
  <si>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</si>
  <si>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</si>
  <si>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</si>
  <si>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</si>
  <si>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</si>
  <si>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</si>
  <si>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</si>
  <si>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</si>
  <si>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</si>
  <si>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</si>
  <si>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</si>
  <si>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</si>
  <si>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</si>
  <si>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</si>
  <si>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</si>
  <si>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</si>
  <si>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</si>
  <si>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</si>
  <si>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</si>
  <si>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</si>
  <si>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</si>
  <si>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</si>
  <si>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</si>
  <si>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</si>
  <si>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</si>
  <si>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</si>
  <si>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</si>
  <si>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</si>
  <si>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</si>
  <si>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</si>
  <si>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</si>
  <si>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</si>
  <si>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</si>
  <si>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</si>
  <si>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</si>
  <si>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</si>
  <si>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</si>
  <si>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</si>
  <si>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</si>
  <si>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</si>
  <si>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</si>
  <si>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</si>
  <si>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</si>
  <si>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</si>
  <si>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</si>
  <si>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</si>
  <si>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</si>
  <si>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</si>
  <si>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</si>
  <si>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</si>
  <si>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</si>
  <si>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</si>
  <si>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</si>
  <si>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</si>
  <si>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</si>
  <si>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</si>
  <si>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</si>
  <si>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</si>
  <si>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</si>
  <si>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</si>
  <si>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</si>
  <si>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</si>
  <si>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</si>
  <si>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</si>
  <si>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</si>
  <si>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</si>
  <si>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</si>
  <si>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</si>
  <si>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</si>
  <si>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</si>
  <si>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</si>
  <si>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</si>
  <si>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</si>
  <si>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</si>
  <si>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</si>
  <si>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</si>
  <si>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</si>
  <si>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</si>
  <si>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</si>
  <si>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</si>
  <si>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</si>
  <si>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</si>
  <si>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</si>
  <si>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</si>
  <si>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</si>
  <si>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</si>
  <si>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</si>
  <si>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</si>
  <si>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</si>
  <si>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</si>
  <si>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</si>
  <si>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</si>
  <si>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</si>
  <si>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</si>
  <si>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</si>
  <si>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</si>
  <si>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</si>
  <si>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</si>
  <si>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</si>
  <si>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</si>
  <si>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</si>
  <si>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</si>
  <si>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</si>
  <si>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</si>
  <si>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</si>
  <si>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</si>
  <si>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</si>
  <si>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</si>
  <si>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</si>
  <si>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</si>
  <si>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</si>
  <si>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</si>
  <si>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</si>
  <si>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</si>
  <si>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</si>
  <si>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</si>
  <si>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</si>
  <si>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</si>
  <si>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</si>
  <si>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</si>
  <si>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</si>
  <si>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</si>
  <si>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</si>
  <si>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</si>
  <si>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</si>
  <si>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</si>
  <si>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</si>
  <si>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</si>
  <si>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</si>
  <si>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</si>
  <si>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</si>
  <si>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</si>
  <si>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</si>
  <si>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</si>
  <si>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</si>
  <si>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</si>
  <si>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</si>
  <si>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</si>
  <si>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</si>
  <si>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</si>
  <si>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</si>
  <si>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</si>
  <si>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</si>
  <si>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</si>
  <si>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</si>
  <si>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</si>
  <si>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</si>
  <si>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</si>
  <si>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</si>
  <si>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</si>
  <si>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</si>
  <si>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</si>
  <si>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</si>
  <si>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</si>
  <si>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</si>
  <si>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</si>
  <si>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</si>
  <si>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</si>
  <si>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</si>
  <si>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</si>
  <si>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</si>
  <si>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</si>
  <si>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</si>
  <si>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</si>
  <si>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</si>
  <si>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</si>
  <si>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</si>
  <si>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</si>
  <si>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</si>
  <si>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</si>
  <si>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</si>
  <si>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</si>
  <si>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</si>
  <si>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</si>
  <si>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</si>
  <si>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</si>
  <si>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</si>
  <si>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</si>
  <si>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</si>
  <si>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</si>
  <si>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</si>
  <si>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</si>
  <si>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</si>
  <si>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</si>
  <si>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</si>
  <si>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</si>
  <si>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</si>
  <si>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</si>
  <si>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</si>
  <si>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</si>
  <si>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</si>
  <si>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</si>
  <si>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</si>
  <si>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</si>
  <si>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</si>
  <si>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</si>
  <si>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</si>
  <si>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</si>
  <si>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</si>
  <si>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</si>
  <si>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</si>
  <si>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</si>
  <si>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</si>
  <si>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</si>
  <si>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</si>
  <si>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</si>
  <si>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</si>
  <si>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</si>
  <si>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</si>
  <si>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</si>
  <si>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</si>
  <si>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</si>
  <si>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</si>
  <si>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</si>
  <si>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</si>
  <si>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</si>
  <si>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</si>
  <si>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</si>
  <si>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</si>
  <si>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</si>
  <si>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</si>
  <si>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</si>
  <si>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</si>
  <si>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</si>
  <si>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</si>
  <si>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</si>
  <si>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</si>
  <si>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</si>
  <si>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</si>
  <si>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</si>
  <si>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</si>
  <si>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</si>
  <si>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</si>
  <si>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</si>
  <si>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</si>
  <si>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</si>
  <si>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</si>
  <si>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</si>
  <si>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</si>
  <si>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</si>
  <si>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</si>
  <si>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</si>
  <si>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</si>
  <si>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</si>
  <si>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</si>
  <si>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</si>
  <si>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</si>
  <si>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</si>
  <si>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</si>
  <si>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</si>
  <si>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</si>
  <si>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</si>
  <si>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</si>
  <si>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</si>
  <si>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</si>
  <si>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</si>
  <si>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</si>
  <si>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</si>
  <si>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</si>
  <si>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</si>
  <si>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</si>
  <si>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</si>
  <si>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</si>
  <si>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</si>
  <si>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</si>
  <si>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</si>
  <si>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</si>
  <si>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</si>
  <si>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</si>
  <si>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</si>
  <si>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</si>
  <si>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</si>
  <si>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</si>
  <si>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</si>
  <si>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</si>
  <si>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</si>
  <si>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</si>
  <si>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</si>
  <si>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</si>
  <si>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</si>
  <si>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</si>
  <si>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</si>
  <si>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</si>
  <si>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</si>
  <si>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</si>
  <si>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</si>
  <si>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</si>
  <si>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</si>
  <si>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</si>
  <si>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</si>
  <si>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</si>
  <si>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</si>
  <si>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</si>
  <si>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</si>
  <si>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</si>
  <si>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</si>
  <si>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</si>
  <si>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</si>
  <si>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</si>
  <si>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</si>
  <si>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</si>
  <si>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</si>
  <si>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</si>
  <si>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</si>
  <si>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</si>
  <si>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</si>
  <si>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</si>
  <si>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</si>
  <si>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</si>
  <si>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</si>
  <si>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</si>
  <si>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</si>
  <si>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</si>
  <si>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</si>
  <si>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</si>
  <si>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</si>
  <si>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</si>
  <si>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</si>
  <si>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</si>
  <si>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</si>
  <si>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</si>
  <si>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</si>
  <si>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</si>
  <si>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</si>
  <si>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</si>
  <si>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</si>
  <si>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</si>
  <si>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</si>
  <si>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</si>
  <si>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</si>
  <si>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</si>
  <si>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</si>
  <si>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</si>
  <si>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</si>
  <si>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</si>
  <si>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</si>
  <si>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</si>
  <si>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</si>
  <si>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</si>
  <si>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</si>
  <si>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</si>
  <si>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</si>
  <si>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</si>
  <si>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</si>
  <si>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</si>
  <si>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</si>
  <si>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</si>
  <si>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</si>
  <si>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</si>
  <si>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</si>
  <si>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</si>
  <si>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</si>
  <si>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</si>
  <si>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</si>
  <si>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</si>
  <si>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</si>
  <si>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</si>
  <si>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</si>
  <si>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</si>
  <si>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</si>
  <si>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</si>
  <si>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</si>
  <si>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</si>
  <si>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</si>
  <si>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</si>
  <si>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</si>
  <si>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</si>
  <si>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</si>
  <si>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</si>
  <si>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</si>
  <si>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</si>
  <si>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</si>
  <si>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</si>
  <si>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</si>
  <si>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</si>
  <si>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</si>
  <si>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</si>
  <si>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</si>
  <si>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</si>
  <si>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</si>
  <si>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</si>
  <si>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</si>
  <si>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</si>
  <si>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</si>
  <si>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</si>
  <si>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</si>
  <si>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</si>
  <si>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</si>
  <si>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</si>
  <si>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</si>
  <si>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</si>
  <si>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</si>
  <si>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</si>
  <si>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</si>
  <si>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</si>
  <si>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</si>
  <si>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</si>
  <si>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</si>
  <si>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</si>
  <si>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</si>
  <si>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</si>
  <si>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</si>
  <si>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</si>
  <si>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</si>
  <si>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</si>
  <si>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</si>
  <si>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</si>
  <si>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</si>
  <si>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</si>
  <si>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</si>
  <si>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</si>
  <si>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</si>
  <si>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</si>
  <si>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</si>
  <si>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</si>
  <si>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</si>
  <si>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</si>
  <si>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</si>
  <si>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</si>
  <si>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</si>
  <si>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</si>
  <si>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</si>
  <si>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</si>
  <si>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</si>
  <si>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</si>
  <si>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</si>
  <si>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</si>
  <si>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</si>
  <si>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</si>
  <si>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</si>
  <si>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</si>
  <si>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</si>
  <si>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</si>
  <si>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</si>
  <si>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</si>
  <si>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</si>
  <si>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</si>
  <si>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</si>
  <si>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</si>
  <si>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</si>
  <si>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</si>
  <si>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</si>
  <si>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</si>
  <si>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</si>
  <si>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</si>
  <si>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</si>
  <si>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</si>
  <si>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</si>
  <si>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</si>
  <si>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</si>
  <si>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</si>
  <si>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</si>
  <si>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</si>
  <si>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</si>
  <si>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</si>
  <si>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</si>
  <si>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</si>
  <si>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</si>
  <si>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</si>
  <si>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</si>
  <si>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</si>
  <si>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</si>
  <si>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</si>
  <si>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</si>
  <si>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</si>
  <si>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</si>
  <si>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</si>
  <si>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</si>
  <si>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</si>
  <si>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</si>
  <si>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</si>
  <si>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</si>
  <si>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</si>
  <si>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</si>
  <si>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</si>
  <si>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</si>
  <si>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</si>
  <si>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</si>
  <si>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</si>
  <si>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</si>
  <si>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</si>
  <si>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</si>
  <si>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</si>
  <si>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</si>
  <si>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</si>
  <si>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</si>
  <si>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</si>
  <si>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</si>
  <si>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</si>
  <si>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</si>
  <si>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</si>
  <si>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</si>
  <si>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</si>
  <si>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</si>
  <si>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</si>
  <si>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</si>
  <si>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</si>
  <si>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</si>
  <si>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</si>
  <si>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</si>
  <si>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</si>
  <si>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</si>
  <si>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</si>
  <si>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</si>
  <si>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</si>
  <si>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</si>
  <si>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</si>
  <si>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</si>
  <si>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</si>
  <si>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</si>
  <si>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</si>
  <si>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</si>
  <si>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</si>
  <si>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</si>
  <si>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</si>
  <si>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</si>
  <si>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</si>
  <si>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</si>
  <si>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</si>
  <si>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</si>
  <si>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</si>
  <si>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</si>
  <si>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</si>
  <si>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</si>
  <si>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</si>
  <si>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</si>
  <si>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</si>
  <si>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</si>
  <si>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</si>
  <si>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</si>
  <si>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</si>
  <si>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</si>
  <si>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</si>
  <si>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</si>
  <si>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</si>
  <si>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</si>
  <si>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</si>
  <si>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</si>
  <si>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</si>
  <si>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</si>
  <si>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</si>
  <si>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</si>
  <si>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</si>
  <si>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</si>
  <si>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</si>
  <si>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</si>
  <si>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</si>
  <si>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</si>
  <si>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</si>
  <si>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</si>
  <si>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</si>
  <si>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</si>
  <si>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</si>
  <si>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</si>
  <si>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</si>
  <si>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</si>
  <si>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</si>
  <si>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</si>
  <si>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</si>
  <si>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</si>
  <si>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</si>
  <si>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</si>
  <si>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</si>
  <si>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</si>
  <si>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</si>
  <si>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</si>
  <si>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</si>
  <si>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</si>
  <si>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</si>
  <si>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</si>
  <si>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</si>
  <si>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</si>
  <si>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</si>
  <si>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</si>
  <si>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</si>
  <si>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</si>
  <si>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</si>
  <si>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</si>
  <si>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</si>
  <si>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</si>
  <si>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</si>
  <si>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</si>
  <si>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</si>
  <si>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</si>
  <si>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</si>
  <si>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</si>
  <si>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</si>
  <si>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</si>
  <si>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</si>
  <si>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</si>
  <si>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</si>
  <si>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</si>
  <si>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</si>
  <si>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</si>
  <si>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</si>
  <si>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</si>
  <si>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</si>
  <si>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</si>
  <si>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</si>
  <si>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</si>
  <si>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</si>
  <si>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</si>
  <si>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</si>
  <si>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</si>
  <si>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</si>
  <si>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</si>
  <si>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</si>
  <si>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</si>
  <si>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</si>
  <si>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</si>
  <si>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</si>
  <si>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</si>
  <si>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</si>
  <si>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</si>
  <si>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</si>
  <si>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</si>
  <si>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</si>
  <si>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</si>
  <si>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</si>
  <si>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</si>
  <si>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</si>
  <si>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</si>
  <si>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</si>
  <si>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</si>
  <si>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</si>
  <si>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</si>
  <si>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</si>
  <si>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</si>
  <si>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</si>
  <si>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</si>
  <si>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</si>
  <si>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</si>
  <si>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</si>
  <si>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</si>
  <si>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</si>
  <si>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</si>
  <si>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</si>
  <si>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</si>
  <si>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</si>
  <si>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</si>
  <si>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</si>
  <si>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</si>
  <si>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</si>
  <si>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</si>
  <si>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</si>
  <si>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</si>
  <si>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</si>
  <si>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</si>
  <si>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</si>
  <si>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</si>
  <si>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</si>
  <si>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</si>
  <si>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</si>
  <si>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</si>
  <si>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</si>
  <si>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</si>
  <si>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</si>
  <si>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</si>
  <si>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</si>
  <si>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</si>
  <si>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</si>
  <si>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</si>
  <si>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</si>
  <si>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</si>
  <si>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</si>
  <si>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</si>
  <si>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</si>
  <si>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</si>
  <si>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</si>
  <si>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</si>
  <si>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</si>
  <si>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</si>
  <si>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</si>
  <si>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</si>
  <si>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</si>
  <si>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</si>
  <si>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</si>
  <si>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</si>
  <si>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</si>
  <si>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</si>
  <si>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</si>
  <si>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</si>
  <si>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</si>
  <si>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</si>
  <si>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</si>
  <si>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</si>
  <si>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</si>
  <si>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</si>
  <si>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</si>
  <si>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</si>
  <si>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</si>
  <si>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</si>
  <si>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</si>
  <si>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</si>
  <si>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</si>
  <si>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</si>
  <si>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</si>
  <si>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</si>
  <si>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</si>
  <si>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</si>
  <si>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</si>
  <si>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</si>
  <si>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</si>
  <si>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</si>
  <si>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</si>
  <si>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</si>
  <si>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</si>
  <si>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</si>
  <si>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</si>
  <si>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</si>
  <si>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</si>
  <si>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</si>
  <si>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</si>
  <si>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</si>
  <si>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</si>
  <si>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</si>
  <si>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</si>
  <si>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</si>
  <si>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</si>
  <si>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</si>
  <si>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</si>
  <si>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</si>
  <si>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</si>
  <si>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</si>
  <si>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</si>
  <si>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</si>
  <si>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</si>
  <si>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</si>
  <si>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</si>
  <si>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</si>
  <si>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</si>
  <si>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</si>
  <si>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</si>
  <si>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</si>
  <si>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</si>
  <si>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</si>
  <si>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</si>
  <si>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</si>
  <si>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</si>
  <si>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</si>
  <si>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</si>
  <si>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</si>
  <si>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</si>
  <si>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</si>
  <si>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</si>
  <si>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</si>
  <si>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</si>
  <si>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</si>
  <si>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</si>
  <si>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</si>
  <si>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</si>
  <si>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</si>
  <si>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</si>
  <si>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</si>
  <si>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</si>
  <si>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</si>
  <si>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</si>
  <si>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</si>
  <si>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</si>
  <si>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</si>
  <si>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</si>
  <si>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</si>
  <si>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</si>
  <si>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</si>
  <si>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</si>
  <si>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</si>
  <si>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</si>
  <si>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</si>
  <si>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</si>
  <si>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</si>
  <si>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</si>
  <si>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</si>
  <si>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</si>
  <si>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</si>
  <si>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</si>
  <si>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</si>
  <si>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</si>
  <si>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</si>
  <si>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</si>
  <si>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</si>
  <si>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</si>
  <si>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</si>
  <si>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</si>
  <si>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</si>
  <si>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</si>
  <si>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</si>
  <si>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</si>
  <si>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</si>
  <si>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</si>
  <si>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</si>
  <si>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</si>
  <si>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</si>
  <si>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</si>
  <si>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</si>
  <si>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</si>
  <si>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</si>
  <si>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</si>
  <si>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</si>
  <si>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</si>
  <si>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</si>
  <si>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</si>
  <si>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</si>
  <si>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</si>
  <si>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</si>
  <si>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</si>
  <si>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</si>
  <si>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</si>
  <si>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</si>
  <si>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</si>
  <si>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</si>
  <si>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</si>
  <si>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</si>
  <si>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</si>
  <si>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</si>
  <si>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</si>
  <si>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</si>
  <si>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</si>
  <si>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</si>
  <si>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</si>
  <si>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</si>
  <si>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</si>
  <si>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</si>
  <si>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</si>
  <si>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</si>
  <si>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</si>
  <si>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</si>
  <si>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</si>
  <si>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</si>
  <si>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</si>
  <si>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</si>
  <si>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</si>
  <si>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</si>
  <si>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</si>
  <si>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</si>
  <si>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</si>
  <si>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</si>
  <si>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</si>
  <si>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</si>
  <si>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</si>
  <si>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</si>
  <si>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</si>
  <si>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</si>
  <si>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</si>
  <si>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</si>
  <si>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</si>
  <si>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</si>
  <si>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</si>
  <si>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</si>
  <si>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</si>
  <si>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</si>
  <si>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</si>
  <si>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</si>
  <si>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</si>
  <si>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</si>
  <si>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</si>
  <si>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</si>
  <si>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</si>
  <si>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</si>
  <si>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</si>
  <si>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</si>
  <si>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</si>
  <si>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</si>
  <si>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</si>
  <si>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</si>
  <si>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</si>
  <si>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</si>
  <si>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</si>
  <si>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</si>
  <si>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</si>
  <si>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</si>
  <si>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</si>
  <si>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</si>
  <si>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</si>
  <si>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</si>
  <si>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</si>
  <si>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</si>
  <si>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</si>
  <si>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</si>
  <si>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</si>
  <si>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</si>
  <si>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</si>
  <si>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</si>
  <si>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</si>
  <si>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</si>
  <si>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</si>
  <si>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</si>
  <si>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</si>
  <si>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</si>
  <si>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</si>
  <si>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</si>
  <si>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</si>
  <si>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</si>
  <si>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</si>
  <si>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</si>
  <si>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</si>
  <si>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</si>
  <si>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</si>
  <si>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</si>
  <si>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</si>
  <si>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</si>
  <si>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</si>
  <si>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</si>
  <si>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</si>
  <si>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</si>
  <si>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</si>
  <si>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</si>
  <si>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</si>
  <si>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</si>
  <si>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</si>
  <si>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</si>
  <si>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</si>
  <si>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</si>
  <si>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</si>
  <si>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</si>
  <si>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</si>
  <si>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</si>
  <si>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</si>
  <si>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</si>
  <si>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</si>
  <si>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</si>
  <si>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</si>
  <si>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</si>
  <si>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</si>
  <si>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</si>
  <si>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</si>
  <si>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</si>
  <si>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</si>
  <si>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</si>
  <si>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</si>
  <si>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</si>
  <si>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</si>
  <si>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</si>
  <si>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</si>
  <si>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</si>
  <si>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</si>
  <si>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</si>
  <si>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</si>
  <si>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</si>
  <si>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</si>
  <si>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</si>
  <si>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</si>
  <si>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</si>
  <si>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</si>
  <si>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</si>
  <si>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</si>
  <si>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</si>
  <si>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</si>
  <si>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</si>
  <si>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</si>
  <si>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</si>
  <si>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</si>
  <si>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</si>
  <si>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</si>
  <si>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</si>
  <si>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</si>
  <si>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</si>
  <si>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</si>
  <si>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</si>
  <si>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</si>
  <si>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</si>
  <si>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</si>
  <si>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</si>
  <si>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</si>
  <si>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</si>
  <si>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</si>
  <si>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</si>
  <si>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</si>
  <si>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</si>
  <si>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</si>
  <si>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</si>
  <si>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</si>
  <si>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</si>
  <si>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</si>
  <si>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</si>
  <si>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</si>
  <si>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</si>
  <si>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</si>
  <si>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</si>
  <si>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</si>
  <si>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</si>
  <si>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</si>
  <si>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</si>
  <si>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</si>
  <si>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</si>
  <si>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</si>
  <si>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</si>
  <si>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</si>
  <si>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</si>
  <si>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</si>
  <si>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</si>
  <si>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</si>
  <si>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</si>
  <si>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</si>
  <si>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</si>
  <si>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</si>
  <si>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</si>
  <si>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</si>
  <si>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</si>
  <si>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</si>
  <si>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</si>
  <si>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</si>
  <si>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</si>
  <si>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</si>
  <si>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</si>
  <si>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</si>
  <si>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</si>
  <si>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</si>
  <si>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</si>
  <si>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</si>
  <si>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</si>
  <si>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</si>
  <si>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</si>
  <si>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</si>
  <si>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</si>
  <si>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</si>
  <si>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</si>
  <si>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</si>
  <si>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</si>
  <si>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</si>
  <si>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</si>
  <si>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</si>
  <si>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</si>
  <si>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</si>
  <si>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</si>
  <si>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</si>
  <si>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</si>
  <si>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</si>
  <si>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</si>
  <si>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</si>
  <si>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</si>
  <si>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</si>
  <si>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</si>
  <si>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</si>
  <si>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</si>
  <si>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</si>
  <si>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</si>
  <si>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</si>
  <si>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</si>
  <si>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</si>
  <si>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</si>
  <si>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</si>
  <si>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</si>
  <si>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</si>
  <si>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</si>
  <si>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</si>
  <si>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</si>
  <si>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</si>
  <si>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</si>
  <si>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</si>
  <si>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</si>
  <si>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</si>
  <si>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</si>
  <si>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</si>
  <si>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</si>
  <si>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</si>
  <si>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</si>
  <si>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</si>
  <si>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</si>
  <si>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</si>
  <si>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</si>
  <si>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</si>
  <si>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</si>
  <si>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</si>
  <si>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</si>
  <si>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</si>
  <si>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</si>
  <si>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</si>
  <si>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</si>
  <si>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</si>
  <si>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</si>
  <si>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</si>
  <si>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</si>
  <si>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</si>
  <si>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</si>
  <si>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</si>
  <si>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</si>
  <si>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</si>
  <si>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</si>
  <si>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</si>
  <si>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</si>
  <si>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</si>
  <si>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</si>
  <si>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</si>
  <si>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</si>
  <si>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</si>
  <si>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</si>
  <si>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</si>
  <si>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</si>
  <si>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</si>
  <si>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</si>
  <si>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</si>
  <si>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</si>
  <si>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</si>
  <si>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</si>
  <si>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</si>
  <si>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</si>
  <si>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</si>
  <si>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</si>
  <si>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</si>
  <si>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</si>
  <si>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</si>
  <si>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</si>
  <si>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</si>
  <si>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</si>
  <si>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</si>
  <si>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</si>
  <si>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</si>
  <si>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</si>
  <si>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</si>
  <si>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</si>
  <si>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</si>
  <si>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</si>
  <si>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</si>
  <si>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</si>
  <si>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</si>
  <si>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</si>
  <si>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</si>
  <si>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</si>
  <si>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</si>
  <si>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</si>
  <si>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</si>
  <si>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</si>
  <si>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</si>
  <si>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</si>
  <si>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</si>
  <si>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</si>
  <si>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</si>
  <si>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</si>
  <si>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</si>
  <si>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</si>
  <si>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</si>
  <si>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</si>
  <si>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</si>
  <si>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</si>
  <si>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</si>
  <si>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</si>
  <si>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</si>
  <si>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</si>
  <si>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</si>
  <si>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</si>
  <si>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</si>
  <si>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</si>
  <si>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</si>
  <si>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</si>
  <si>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</si>
  <si>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</si>
  <si>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</si>
  <si>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</si>
  <si>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</si>
  <si>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</si>
  <si>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</si>
  <si>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</si>
  <si>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</si>
  <si>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</si>
  <si>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</si>
  <si>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</si>
  <si>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</si>
  <si>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</si>
  <si>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</si>
  <si>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</si>
  <si>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</si>
  <si>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</si>
  <si>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</si>
  <si>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</si>
  <si>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</si>
  <si>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</si>
  <si>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</si>
  <si>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</si>
  <si>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</si>
  <si>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</si>
  <si>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</si>
  <si>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</si>
  <si>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</si>
  <si>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</si>
  <si>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</si>
  <si>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</si>
  <si>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</si>
  <si>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</si>
  <si>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</si>
  <si>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</si>
  <si>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</si>
  <si>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</si>
  <si>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</si>
  <si>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</si>
  <si>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</si>
  <si>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</si>
  <si>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</si>
  <si>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</si>
  <si>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</si>
  <si>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</si>
  <si>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</si>
  <si>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</si>
  <si>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</si>
  <si>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</si>
  <si>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</si>
  <si>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</si>
  <si>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</si>
  <si>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</si>
  <si>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</si>
  <si>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</si>
  <si>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</si>
  <si>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</si>
  <si>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</si>
  <si>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</si>
  <si>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</si>
  <si>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</si>
  <si>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</si>
  <si>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</si>
  <si>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</si>
  <si>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</si>
  <si>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</si>
  <si>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</si>
  <si>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</si>
  <si>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</si>
  <si>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</si>
  <si>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</si>
  <si>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</si>
  <si>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</si>
  <si>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</si>
  <si>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</si>
  <si>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</si>
  <si>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</si>
  <si>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</si>
  <si>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</si>
  <si>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</si>
  <si>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</si>
  <si>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</si>
  <si>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</si>
  <si>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</si>
  <si>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</si>
  <si>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</si>
  <si>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</si>
  <si>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</si>
  <si>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</si>
  <si>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</si>
  <si>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</si>
  <si>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</si>
  <si>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</si>
  <si>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</si>
  <si>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</si>
  <si>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</si>
  <si>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</si>
  <si>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</si>
  <si>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</si>
  <si>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</si>
  <si>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</si>
  <si>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</si>
  <si>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</si>
  <si>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</si>
  <si>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</si>
  <si>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</si>
  <si>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</si>
  <si>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</si>
  <si>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</si>
  <si>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</si>
  <si>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</si>
  <si>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</si>
  <si>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</si>
  <si>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</si>
  <si>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</si>
  <si>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</si>
  <si>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</si>
  <si>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</si>
  <si>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</si>
  <si>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</si>
  <si>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</si>
  <si>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</si>
  <si>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</si>
  <si>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</si>
  <si>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</si>
  <si>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</si>
  <si>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</si>
  <si>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</si>
  <si>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</si>
  <si>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</si>
  <si>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</si>
  <si>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</si>
  <si>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</si>
  <si>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</si>
  <si>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</si>
  <si>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</si>
  <si>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</si>
  <si>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</si>
  <si>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</si>
  <si>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</si>
  <si>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</si>
  <si>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</si>
  <si>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</si>
  <si>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</si>
  <si>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</si>
  <si>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</si>
  <si>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</si>
  <si>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</si>
  <si>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</si>
  <si>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</si>
  <si>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</si>
  <si>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</si>
  <si>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</si>
  <si>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</si>
  <si>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</si>
  <si>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</si>
  <si>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</si>
  <si>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</si>
  <si>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</si>
  <si>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</si>
  <si>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</si>
  <si>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</si>
  <si>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</si>
  <si>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</si>
  <si>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</si>
  <si>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</si>
  <si>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</si>
  <si>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</si>
  <si>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</si>
  <si>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</si>
  <si>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</si>
  <si>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</si>
  <si>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</si>
  <si>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</si>
  <si>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</si>
  <si>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</si>
  <si>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</si>
  <si>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</si>
  <si>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</si>
  <si>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</si>
  <si>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</si>
  <si>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</si>
  <si>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</si>
  <si>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</si>
  <si>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</si>
  <si>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</si>
  <si>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</si>
  <si>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</si>
  <si>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</si>
  <si>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</si>
  <si>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</si>
  <si>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</si>
  <si>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</si>
  <si>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</si>
  <si>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</si>
  <si>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</si>
  <si>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</si>
  <si>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</si>
  <si>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</si>
  <si>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</si>
  <si>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</si>
  <si>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</si>
  <si>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</si>
  <si>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</si>
  <si>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</si>
  <si>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</si>
  <si>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</si>
  <si>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</si>
  <si>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</si>
  <si>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</si>
  <si>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</si>
  <si>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</si>
  <si>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</si>
  <si>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</si>
  <si>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</si>
  <si>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</si>
  <si>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</si>
  <si>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</si>
  <si>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</si>
  <si>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</si>
  <si>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</si>
  <si>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</si>
  <si>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</si>
  <si>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</si>
  <si>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</si>
  <si>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</si>
  <si>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</si>
  <si>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</si>
  <si>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</si>
  <si>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</si>
  <si>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</si>
  <si>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</si>
  <si>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</si>
  <si>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</si>
  <si>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</si>
  <si>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</si>
  <si>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</si>
  <si>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</si>
  <si>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</si>
  <si>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</si>
  <si>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</si>
  <si>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</si>
  <si>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</si>
  <si>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</si>
  <si>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</si>
  <si>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</si>
  <si>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</si>
  <si>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</si>
  <si>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</si>
  <si>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</si>
  <si>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</si>
  <si>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</si>
  <si>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</si>
  <si>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</si>
  <si>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</si>
  <si>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</si>
  <si>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</si>
  <si>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</si>
  <si>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</si>
  <si>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</si>
  <si>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</si>
  <si>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</si>
  <si>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</si>
  <si>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</si>
  <si>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</si>
  <si>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</si>
  <si>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</si>
  <si>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</si>
  <si>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</si>
  <si>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</si>
  <si>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</si>
  <si>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</si>
  <si>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</si>
  <si>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</si>
  <si>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</si>
  <si>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</si>
  <si>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</si>
  <si>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</si>
  <si>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</si>
  <si>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</si>
  <si>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</si>
  <si>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</si>
  <si>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</si>
  <si>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</si>
  <si>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</si>
  <si>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</si>
  <si>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</si>
  <si>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</si>
  <si>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</si>
  <si>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</si>
  <si>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</si>
  <si>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</si>
  <si>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</si>
  <si>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</si>
  <si>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</si>
  <si>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</si>
  <si>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</si>
  <si>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</si>
  <si>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</si>
  <si>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</si>
  <si>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</si>
  <si>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</si>
  <si>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</si>
  <si>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</si>
  <si>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</si>
  <si>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</si>
  <si>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</si>
  <si>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</si>
  <si>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</si>
  <si>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</si>
  <si>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</si>
  <si>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</si>
  <si>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</si>
  <si>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</si>
  <si>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</si>
  <si>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</si>
  <si>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</si>
  <si>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</si>
  <si>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</si>
  <si>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</si>
  <si>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</si>
  <si>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</si>
  <si>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</si>
  <si>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</si>
  <si>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</si>
  <si>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</si>
  <si>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</si>
  <si>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</si>
  <si>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</si>
  <si>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</si>
  <si>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</si>
  <si>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</si>
  <si>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</si>
  <si>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</si>
  <si>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</si>
  <si>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</si>
  <si>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</si>
  <si>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</si>
  <si>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</si>
  <si>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</si>
  <si>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</si>
  <si>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</si>
  <si>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</si>
  <si>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</si>
  <si>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</si>
  <si>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</si>
  <si>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</si>
  <si>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</si>
  <si>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</si>
  <si>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</si>
  <si>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</si>
  <si>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</si>
  <si>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</si>
  <si>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</si>
  <si>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</si>
  <si>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</si>
  <si>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</si>
  <si>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</si>
  <si>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</si>
  <si>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</si>
  <si>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</si>
  <si>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</si>
  <si>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</si>
  <si>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</si>
  <si>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</si>
  <si>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</si>
  <si>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</si>
  <si>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</si>
  <si>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</si>
  <si>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</si>
  <si>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</si>
  <si>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</si>
  <si>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</si>
  <si>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</si>
  <si>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</si>
  <si>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</si>
  <si>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</si>
  <si>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</si>
  <si>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</si>
  <si>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</si>
  <si>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</si>
  <si>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</si>
  <si>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</si>
  <si>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</si>
  <si>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</si>
  <si>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</si>
  <si>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</si>
  <si>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</si>
  <si>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</si>
  <si>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</si>
  <si>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</si>
  <si>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</si>
  <si>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</si>
  <si>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</si>
  <si>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</si>
  <si>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</si>
  <si>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</si>
  <si>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</si>
  <si>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</si>
  <si>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</si>
  <si>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</si>
  <si>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</si>
  <si>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</si>
  <si>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</si>
  <si>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</si>
  <si>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</si>
  <si>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</si>
  <si>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</si>
  <si>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</si>
  <si>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</si>
  <si>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</si>
  <si>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</si>
  <si>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</si>
  <si>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</si>
  <si>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</si>
  <si>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</si>
  <si>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</si>
  <si>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</si>
  <si>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</si>
  <si>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</si>
  <si>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</si>
  <si>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</si>
  <si>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</si>
  <si>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</si>
  <si>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</si>
  <si>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</si>
  <si>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</si>
  <si>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</si>
  <si>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</si>
  <si>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</si>
  <si>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</si>
  <si>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</si>
  <si>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</si>
  <si>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</si>
  <si>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</si>
  <si>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</si>
  <si>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</si>
  <si>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</si>
  <si>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</si>
  <si>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</si>
  <si>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</si>
  <si>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</si>
  <si>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</si>
  <si>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</si>
  <si>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</si>
  <si>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</si>
  <si>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</si>
  <si>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</si>
  <si>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</si>
  <si>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</si>
  <si>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</si>
  <si>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</si>
  <si>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</si>
  <si>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</si>
  <si>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</si>
  <si>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</si>
  <si>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</si>
  <si>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</si>
  <si>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</si>
  <si>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</si>
  <si>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</si>
  <si>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</si>
  <si>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</si>
  <si>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</si>
  <si>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</si>
  <si>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</si>
  <si>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</si>
  <si>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</si>
  <si>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</si>
  <si>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</si>
  <si>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</si>
  <si>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</si>
  <si>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</si>
  <si>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</si>
  <si>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</si>
  <si>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</si>
  <si>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</si>
  <si>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</si>
  <si>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</si>
  <si>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</si>
  <si>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</si>
  <si>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</si>
  <si>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</si>
  <si>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</si>
  <si>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</si>
  <si>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</si>
  <si>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</si>
  <si>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</si>
  <si>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</si>
  <si>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</si>
  <si>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</si>
  <si>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</si>
  <si>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</si>
  <si>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</si>
  <si>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</si>
  <si>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</si>
  <si>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</si>
  <si>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</si>
  <si>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</si>
  <si>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</si>
  <si>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</si>
  <si>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</si>
  <si>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</si>
  <si>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</si>
  <si>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</si>
  <si>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</si>
  <si>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</si>
  <si>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</si>
  <si>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</si>
  <si>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</si>
  <si>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</si>
  <si>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</si>
  <si>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</si>
  <si>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</si>
  <si>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</si>
  <si>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</si>
  <si>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</si>
  <si>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</si>
  <si>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</si>
  <si>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</si>
  <si>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</si>
  <si>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</si>
  <si>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</si>
  <si>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</si>
  <si>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</si>
  <si>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</si>
  <si>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</si>
  <si>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</si>
  <si>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</si>
  <si>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</si>
  <si>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</si>
  <si>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</si>
  <si>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</si>
  <si>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</si>
  <si>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</si>
  <si>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</si>
  <si>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</si>
  <si>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</si>
  <si>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</si>
  <si>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</si>
  <si>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</si>
  <si>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</si>
  <si>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</si>
  <si>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</si>
  <si>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</si>
  <si>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</si>
  <si>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</si>
  <si>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</si>
  <si>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</si>
  <si>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</si>
  <si>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</si>
  <si>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</si>
  <si>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</si>
  <si>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</si>
  <si>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</si>
  <si>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</si>
  <si>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</si>
  <si>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</si>
  <si>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</si>
  <si>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</si>
  <si>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</si>
  <si>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</si>
  <si>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</si>
  <si>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</si>
  <si>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</si>
  <si>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</si>
  <si>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</si>
  <si>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</si>
  <si>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</si>
  <si>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</si>
  <si>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</si>
  <si>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</si>
  <si>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</si>
  <si>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</si>
  <si>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</si>
  <si>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</si>
  <si>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</si>
  <si>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</si>
  <si>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</si>
  <si>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</si>
  <si>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</si>
  <si>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</si>
  <si>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</si>
  <si>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</si>
  <si>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</si>
  <si>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</si>
  <si>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</si>
  <si>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</si>
  <si>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</si>
  <si>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</si>
  <si>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</si>
  <si>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</si>
  <si>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</si>
  <si>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</si>
  <si>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</si>
  <si>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</si>
  <si>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</si>
  <si>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</si>
  <si>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</si>
  <si>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</si>
  <si>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</si>
  <si>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</si>
  <si>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</si>
  <si>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</si>
  <si>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</si>
  <si>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</si>
  <si>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</si>
  <si>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</si>
  <si>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</si>
  <si>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</si>
  <si>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</si>
  <si>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</si>
  <si>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</si>
  <si>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</si>
  <si>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</si>
  <si>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</si>
  <si>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</si>
  <si>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</si>
  <si>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</si>
  <si>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</si>
  <si>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</si>
  <si>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</si>
  <si>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</si>
  <si>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</si>
  <si>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</si>
  <si>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</si>
  <si>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</si>
  <si>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</si>
  <si>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</si>
  <si>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</si>
  <si>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</si>
  <si>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</si>
  <si>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</si>
  <si>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</si>
  <si>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</si>
  <si>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</si>
  <si>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</si>
  <si>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</si>
  <si>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</si>
  <si>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</si>
  <si>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</si>
  <si>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</si>
  <si>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</si>
  <si>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</si>
  <si>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</si>
  <si>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</si>
  <si>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</si>
  <si>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</si>
  <si>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</si>
  <si>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</si>
  <si>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</si>
  <si>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</si>
  <si>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</si>
  <si>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</si>
  <si>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</si>
  <si>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</si>
  <si>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</si>
  <si>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</si>
  <si>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</si>
  <si>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</si>
  <si>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</si>
  <si>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</si>
  <si>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</si>
  <si>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</si>
  <si>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</si>
  <si>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</si>
  <si>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</si>
  <si>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</si>
  <si>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</si>
  <si>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</si>
  <si>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</si>
  <si>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</si>
  <si>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</si>
  <si>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</si>
  <si>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</si>
  <si>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</si>
  <si>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</si>
  <si>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</si>
  <si>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</si>
  <si>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</si>
  <si>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</si>
  <si>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</si>
  <si>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</si>
  <si>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</si>
  <si>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</si>
  <si>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</si>
  <si>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</si>
  <si>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</si>
  <si>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</si>
  <si>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</si>
  <si>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</si>
  <si>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</si>
  <si>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</si>
  <si>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</si>
  <si>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</si>
  <si>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</si>
  <si>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</si>
  <si>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</si>
  <si>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</si>
  <si>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</si>
  <si>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</si>
  <si>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</si>
  <si>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</si>
  <si>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</si>
  <si>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</si>
  <si>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</si>
  <si>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</si>
  <si>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</si>
  <si>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</si>
  <si>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</si>
  <si>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</si>
  <si>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</si>
  <si>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</si>
  <si>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</si>
  <si>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</si>
  <si>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</si>
  <si>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</si>
  <si>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</si>
  <si>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</si>
  <si>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</si>
  <si>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</si>
  <si>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</si>
  <si>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</si>
  <si>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</si>
  <si>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</si>
  <si>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</si>
  <si>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</si>
  <si>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</si>
  <si>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</si>
  <si>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</si>
  <si>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</si>
  <si>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</si>
  <si>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</si>
  <si>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</si>
  <si>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</si>
  <si>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</si>
  <si>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</si>
  <si>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</si>
  <si>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</si>
  <si>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</si>
  <si>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</si>
  <si>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</si>
  <si>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</si>
  <si>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</si>
  <si>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</si>
  <si>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</si>
  <si>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</si>
  <si>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</si>
  <si>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</si>
  <si>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</si>
  <si>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</si>
  <si>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</si>
  <si>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</si>
  <si>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</si>
  <si>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</si>
  <si>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</si>
  <si>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</si>
  <si>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</si>
  <si>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</si>
  <si>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</si>
  <si>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</si>
  <si>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</si>
  <si>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</si>
  <si>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</si>
  <si>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</si>
  <si>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</si>
  <si>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</si>
  <si>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</si>
  <si>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</si>
  <si>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</si>
  <si>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</si>
  <si>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</si>
  <si>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</si>
  <si>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</si>
  <si>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</si>
  <si>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</si>
  <si>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</si>
  <si>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</si>
  <si>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</si>
  <si>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</si>
  <si>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</si>
  <si>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</si>
  <si>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</si>
  <si>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</si>
  <si>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</si>
  <si>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</si>
  <si>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</si>
  <si>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</si>
  <si>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</si>
  <si>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</si>
  <si>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</si>
  <si>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</si>
  <si>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</si>
  <si>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</si>
  <si>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</si>
  <si>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</si>
  <si>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</si>
  <si>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</si>
  <si>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</si>
  <si>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</si>
  <si>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</si>
  <si>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</si>
  <si>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</si>
  <si>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</si>
  <si>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</si>
  <si>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</si>
  <si>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</si>
  <si>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</si>
  <si>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</si>
  <si>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</si>
  <si>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</si>
  <si>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</si>
  <si>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</si>
  <si>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</si>
  <si>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</si>
  <si>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</si>
  <si>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</si>
  <si>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</si>
  <si>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</si>
  <si>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</si>
  <si>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</si>
  <si>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</si>
  <si>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</si>
  <si>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</si>
  <si>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</si>
  <si>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</si>
  <si>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</si>
  <si>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</si>
  <si>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</si>
  <si>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</si>
  <si>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</si>
  <si>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</si>
  <si>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</si>
  <si>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</si>
  <si>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</si>
  <si>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</si>
  <si>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</si>
  <si>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</si>
  <si>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</si>
  <si>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</si>
  <si>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</si>
  <si>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</si>
  <si>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</si>
  <si>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</si>
  <si>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</si>
  <si>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</si>
  <si>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</si>
  <si>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</si>
  <si>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</si>
  <si>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</si>
  <si>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</si>
  <si>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</si>
  <si>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</si>
  <si>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</si>
  <si>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</si>
  <si>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</si>
  <si>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</si>
  <si>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</si>
  <si>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</si>
  <si>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</si>
  <si>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</si>
  <si>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</si>
  <si>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</si>
  <si>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</si>
  <si>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</si>
  <si>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</si>
  <si>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</si>
  <si>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</si>
  <si>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</si>
  <si>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</si>
  <si>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</si>
  <si>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</si>
  <si>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</si>
  <si>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</si>
  <si>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</si>
  <si>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</si>
  <si>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</si>
  <si>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</si>
  <si>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</si>
  <si>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</si>
  <si>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</si>
  <si>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</si>
  <si>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</si>
  <si>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</si>
  <si>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</si>
  <si>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</si>
  <si>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</si>
  <si>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</si>
  <si>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</si>
  <si>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</si>
  <si>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</si>
  <si>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</si>
  <si>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</si>
  <si>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</si>
  <si>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</si>
  <si>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</si>
  <si>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</si>
  <si>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</si>
  <si>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</si>
  <si>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</si>
  <si>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</si>
  <si>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</si>
  <si>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</si>
  <si>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</si>
  <si>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</si>
  <si>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</si>
  <si>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</si>
  <si>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</si>
  <si>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</si>
  <si>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</si>
  <si>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</si>
  <si>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</si>
  <si>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</si>
  <si>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</si>
  <si>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</si>
  <si>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</si>
  <si>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</si>
  <si>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</si>
  <si>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</si>
  <si>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</si>
  <si>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</si>
  <si>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</si>
  <si>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</si>
  <si>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</si>
  <si>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</si>
  <si>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</si>
  <si>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</si>
  <si>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</si>
  <si>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</si>
  <si>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</si>
  <si>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</si>
  <si>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</si>
  <si>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</si>
  <si>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</si>
  <si>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</si>
  <si>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</si>
  <si>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</si>
  <si>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</si>
  <si>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</si>
  <si>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</si>
  <si>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</si>
  <si>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</si>
  <si>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</si>
  <si>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</si>
  <si>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</si>
  <si>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</si>
  <si>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</si>
  <si>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</si>
  <si>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</si>
  <si>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</si>
  <si>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</si>
  <si>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</si>
  <si>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</si>
  <si>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</si>
  <si>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</si>
  <si>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</si>
  <si>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</si>
  <si>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</si>
  <si>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</si>
  <si>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</si>
  <si>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</si>
  <si>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</si>
  <si>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</si>
  <si>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</si>
  <si>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</si>
  <si>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</si>
  <si>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</si>
  <si>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</si>
  <si>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</si>
  <si>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</si>
  <si>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</si>
  <si>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</si>
  <si>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</si>
  <si>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</si>
  <si>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</si>
  <si>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</si>
  <si>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</si>
  <si>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</si>
  <si>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</si>
  <si>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</si>
  <si>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</si>
  <si>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</si>
  <si>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</si>
  <si>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</si>
  <si>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</si>
  <si>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</si>
  <si>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</si>
  <si>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</si>
  <si>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</si>
  <si>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</si>
  <si>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</si>
  <si>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</si>
  <si>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</si>
  <si>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</si>
  <si>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</si>
  <si>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</si>
  <si>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</si>
  <si>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</si>
  <si>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</si>
  <si>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</si>
  <si>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</si>
  <si>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</si>
  <si>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</si>
  <si>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</si>
  <si>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</si>
  <si>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</si>
  <si>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</si>
  <si>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</si>
  <si>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</si>
  <si>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</si>
  <si>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</si>
  <si>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</si>
  <si>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</si>
  <si>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</si>
  <si>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</si>
  <si>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</si>
  <si>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</si>
  <si>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</si>
  <si>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</si>
  <si>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</si>
  <si>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</si>
  <si>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</si>
  <si>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</si>
  <si>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</si>
  <si>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</si>
  <si>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</si>
  <si>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</si>
  <si>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</si>
  <si>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</si>
  <si>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</si>
  <si>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</si>
  <si>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</si>
  <si>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</si>
  <si>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</si>
  <si>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</si>
  <si>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</si>
  <si>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</si>
  <si>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</si>
  <si>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</si>
  <si>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</si>
  <si>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</si>
  <si>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</si>
  <si>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</si>
  <si>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</si>
  <si>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</si>
  <si>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</si>
  <si>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</si>
  <si>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</si>
  <si>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</si>
  <si>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</si>
  <si>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</si>
  <si>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</si>
  <si>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</si>
  <si>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</si>
  <si>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</si>
  <si>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</si>
  <si>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</si>
  <si>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</si>
  <si>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</si>
  <si>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</si>
  <si>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</si>
  <si>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</si>
  <si>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</si>
  <si>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</si>
  <si>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</si>
  <si>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</si>
  <si>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</si>
  <si>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</si>
  <si>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</si>
  <si>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</si>
  <si>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</si>
  <si>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</si>
  <si>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</si>
  <si>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</si>
  <si>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</si>
  <si>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</si>
  <si>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</si>
  <si>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</si>
  <si>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</si>
  <si>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</si>
  <si>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</si>
  <si>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</si>
  <si>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</si>
  <si>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</si>
  <si>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</si>
  <si>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</si>
  <si>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</si>
  <si>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</si>
  <si>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</si>
  <si>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</si>
  <si>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</si>
  <si>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</si>
  <si>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</si>
  <si>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</si>
  <si>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</si>
  <si>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</si>
  <si>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</si>
  <si>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</si>
  <si>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</si>
  <si>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</si>
  <si>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</si>
  <si>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</si>
  <si>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</si>
  <si>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</si>
  <si>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</si>
  <si>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</si>
  <si>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</si>
  <si>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</si>
  <si>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</si>
  <si>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</si>
  <si>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</si>
  <si>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</si>
  <si>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</si>
  <si>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</si>
  <si>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</si>
  <si>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</si>
  <si>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</si>
  <si>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</si>
  <si>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</si>
  <si>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</si>
  <si>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</si>
  <si>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</si>
  <si>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</si>
  <si>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</si>
  <si>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</si>
  <si>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</si>
  <si>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</si>
  <si>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</si>
  <si>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</si>
  <si>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</si>
  <si>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</si>
  <si>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</si>
  <si>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</si>
  <si>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</si>
  <si>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</si>
  <si>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</si>
  <si>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</si>
  <si>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</si>
  <si>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</si>
  <si>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</si>
  <si>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</si>
  <si>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</si>
  <si>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</si>
  <si>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</si>
  <si>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</si>
  <si>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</si>
  <si>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</si>
  <si>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</si>
  <si>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</si>
  <si>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</si>
  <si>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</si>
  <si>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</si>
  <si>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</si>
  <si>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</si>
  <si>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</si>
  <si>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</si>
  <si>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</si>
  <si>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</si>
  <si>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</si>
  <si>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</si>
  <si>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</si>
  <si>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</si>
  <si>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</si>
  <si>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</si>
  <si>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</si>
  <si>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</si>
  <si>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</si>
  <si>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</si>
  <si>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</si>
  <si>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</si>
  <si>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</si>
  <si>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</si>
  <si>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</si>
  <si>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</si>
  <si>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</si>
  <si>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</si>
  <si>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</si>
  <si>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</si>
  <si>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</si>
  <si>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</si>
  <si>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</si>
  <si>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</si>
  <si>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</si>
  <si>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</si>
  <si>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</si>
  <si>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</si>
  <si>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</si>
  <si>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</si>
  <si>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</si>
  <si>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</si>
  <si>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</si>
  <si>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</si>
  <si>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</si>
  <si>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</si>
  <si>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</si>
  <si>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</si>
  <si>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</si>
  <si>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</si>
  <si>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</si>
  <si>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</si>
  <si>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</si>
  <si>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</si>
  <si>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</si>
  <si>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</si>
  <si>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</si>
  <si>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</si>
  <si>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</si>
  <si>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</si>
  <si>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</si>
  <si>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</si>
  <si>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</si>
  <si>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</si>
  <si>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</si>
  <si>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</si>
  <si>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</si>
  <si>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</si>
  <si>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</si>
  <si>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</si>
  <si>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</si>
  <si>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</si>
  <si>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</si>
  <si>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</si>
  <si>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</si>
  <si>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</si>
  <si>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</si>
  <si>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</si>
  <si>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</si>
  <si>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</si>
  <si>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</si>
  <si>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</si>
  <si>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</si>
  <si>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</si>
  <si>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</si>
  <si>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</si>
  <si>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</si>
  <si>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</si>
  <si>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</si>
  <si>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</si>
  <si>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</si>
  <si>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</si>
  <si>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</si>
  <si>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</si>
  <si>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</si>
  <si>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</si>
  <si>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</si>
  <si>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</si>
  <si>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</si>
  <si>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</si>
  <si>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</si>
  <si>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</si>
  <si>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</si>
  <si>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</si>
  <si>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</si>
  <si>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</si>
  <si>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</si>
  <si>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</si>
  <si>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</si>
  <si>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</si>
  <si>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</si>
  <si>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</si>
  <si>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</si>
  <si>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</si>
  <si>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</si>
  <si>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</si>
  <si>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</si>
  <si>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</si>
  <si>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</si>
  <si>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</si>
  <si>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</si>
  <si>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</si>
  <si>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</si>
  <si>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</si>
  <si>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</si>
  <si>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</si>
  <si>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</si>
  <si>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</si>
  <si>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</si>
  <si>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</si>
  <si>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</si>
  <si>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</si>
  <si>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</si>
  <si>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</si>
  <si>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</si>
  <si>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</si>
  <si>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</si>
  <si>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</si>
  <si>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</si>
  <si>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</si>
  <si>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</si>
  <si>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</si>
  <si>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</si>
  <si>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</si>
  <si>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</si>
  <si>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</si>
  <si>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</si>
  <si>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</si>
  <si>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</si>
  <si>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</si>
  <si>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</si>
  <si>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</si>
  <si>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</si>
  <si>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</si>
  <si>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</si>
  <si>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</si>
  <si>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</si>
  <si>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</si>
  <si>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</si>
  <si>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</si>
  <si>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</si>
  <si>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</si>
  <si>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</si>
  <si>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</si>
  <si>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</si>
  <si>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</si>
  <si>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</si>
  <si>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</si>
  <si>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</si>
  <si>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</si>
  <si>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</si>
  <si>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</si>
  <si>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</si>
  <si>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</si>
  <si>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</si>
  <si>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</si>
  <si>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</si>
  <si>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</si>
  <si>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</si>
  <si>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</si>
  <si>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</si>
  <si>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</si>
  <si>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</si>
  <si>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</si>
  <si>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</si>
  <si>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</si>
  <si>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</si>
  <si>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</si>
  <si>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</si>
  <si>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</si>
  <si>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</si>
  <si>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</si>
  <si>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</si>
  <si>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</si>
  <si>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</si>
  <si>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</si>
  <si>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</si>
  <si>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</si>
  <si>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</si>
  <si>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</si>
  <si>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</si>
  <si>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</si>
  <si>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</si>
  <si>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</si>
  <si>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</si>
  <si>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</si>
  <si>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</si>
  <si>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</si>
  <si>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</si>
  <si>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</si>
  <si>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</si>
  <si>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</si>
  <si>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</si>
  <si>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</si>
  <si>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</si>
  <si>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</si>
  <si>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</si>
  <si>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</si>
  <si>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</si>
  <si>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</si>
  <si>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</si>
  <si>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</si>
  <si>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</si>
  <si>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</si>
  <si>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</si>
  <si>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</si>
  <si>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</si>
  <si>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</si>
  <si>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</si>
  <si>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</si>
  <si>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</si>
  <si>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</si>
  <si>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</si>
  <si>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</si>
  <si>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</si>
  <si>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</si>
  <si>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</si>
  <si>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</si>
  <si>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</si>
  <si>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</si>
  <si>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</si>
  <si>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</si>
  <si>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</si>
  <si>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</si>
  <si>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</si>
  <si>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</si>
  <si>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</si>
  <si>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</si>
  <si>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</si>
  <si>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</si>
  <si>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</si>
  <si>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</si>
  <si>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</si>
  <si>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</si>
  <si>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</si>
  <si>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</si>
  <si>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</si>
  <si>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</si>
  <si>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</si>
  <si>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</si>
  <si>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</si>
  <si>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</si>
  <si>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</si>
  <si>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</si>
  <si>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</si>
  <si>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</si>
  <si>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</si>
  <si>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</si>
  <si>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</si>
  <si>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</si>
  <si>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</si>
  <si>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</si>
  <si>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</si>
  <si>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</si>
  <si>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</si>
  <si>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</si>
  <si>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</si>
  <si>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</si>
  <si>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</si>
  <si>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</si>
  <si>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</si>
  <si>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</si>
  <si>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</si>
  <si>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</si>
  <si>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</si>
  <si>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</si>
  <si>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</si>
  <si>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</si>
  <si>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</si>
  <si>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</si>
  <si>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</si>
  <si>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</si>
  <si>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</si>
  <si>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</si>
  <si>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</si>
  <si>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</si>
  <si>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</si>
  <si>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</si>
  <si>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</si>
  <si>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</si>
  <si>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</si>
  <si>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</si>
  <si>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</si>
  <si>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</si>
  <si>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</si>
  <si>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</si>
  <si>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</si>
  <si>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</si>
  <si>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</si>
  <si>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</si>
  <si>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</si>
  <si>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</si>
  <si>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</si>
  <si>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</si>
  <si>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</si>
  <si>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</si>
  <si>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</si>
  <si>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</si>
  <si>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</si>
  <si>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</si>
  <si>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</si>
  <si>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</si>
  <si>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</si>
  <si>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</si>
  <si>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</si>
  <si>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</si>
  <si>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</si>
  <si>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</si>
  <si>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</si>
  <si>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</si>
  <si>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</si>
  <si>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</si>
  <si>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</si>
  <si>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</si>
  <si>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</si>
  <si>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</si>
  <si>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</si>
  <si>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</si>
  <si>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</si>
  <si>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</si>
  <si>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</si>
  <si>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</si>
  <si>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</si>
  <si>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</si>
  <si>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</si>
  <si>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</si>
  <si>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</si>
  <si>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</si>
  <si>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</si>
  <si>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</si>
  <si>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</si>
  <si>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</si>
  <si>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</si>
  <si>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</si>
  <si>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</si>
  <si>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</si>
  <si>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</si>
  <si>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</si>
  <si>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</si>
  <si>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</si>
  <si>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</si>
  <si>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</si>
  <si>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</si>
  <si>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</si>
  <si>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</si>
  <si>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</si>
  <si>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</si>
  <si>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</si>
  <si>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</si>
  <si>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</si>
  <si>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</si>
  <si>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</si>
  <si>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</si>
  <si>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</si>
  <si>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</si>
  <si>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</si>
  <si>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</si>
  <si>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</si>
  <si>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</si>
  <si>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</si>
  <si>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</si>
  <si>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</si>
  <si>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</si>
  <si>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</si>
  <si>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</si>
  <si>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</si>
  <si>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</si>
  <si>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</si>
  <si>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</si>
  <si>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</si>
  <si>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</si>
  <si>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</si>
  <si>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</si>
  <si>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</si>
  <si>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</si>
  <si>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</si>
  <si>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</si>
  <si>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</si>
  <si>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</si>
  <si>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</si>
  <si>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</si>
  <si>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</si>
  <si>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</si>
  <si>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</si>
  <si>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</si>
  <si>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</si>
  <si>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</si>
  <si>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</si>
  <si>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</si>
  <si>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</si>
  <si>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</si>
  <si>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</si>
  <si>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</si>
  <si>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</si>
  <si>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</si>
  <si>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</si>
  <si>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</si>
  <si>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</si>
  <si>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</si>
  <si>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</si>
  <si>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</si>
  <si>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</si>
  <si>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</si>
  <si>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</si>
  <si>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</si>
  <si>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</si>
  <si>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</si>
  <si>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</si>
  <si>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</si>
  <si>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</si>
  <si>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</si>
  <si>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</si>
  <si>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</si>
  <si>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</si>
  <si>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</si>
  <si>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</si>
  <si>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</si>
  <si>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</si>
  <si>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</si>
  <si>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</si>
  <si>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</si>
  <si>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</si>
  <si>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</si>
  <si>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</si>
  <si>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</si>
  <si>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</si>
  <si>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</si>
  <si>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</si>
  <si>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</si>
  <si>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</si>
  <si>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</si>
  <si>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</si>
  <si>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</si>
  <si>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</si>
  <si>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</si>
  <si>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</si>
  <si>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</si>
  <si>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</si>
  <si>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</si>
  <si>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</si>
  <si>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</si>
  <si>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</si>
  <si>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</si>
  <si>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</si>
  <si>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</si>
  <si>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</si>
  <si>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</si>
  <si>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</si>
  <si>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</si>
  <si>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</si>
  <si>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</si>
  <si>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</si>
  <si>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</si>
  <si>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</si>
  <si>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</si>
  <si>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</si>
  <si>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</si>
  <si>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</si>
  <si>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</si>
  <si>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</si>
  <si>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</si>
  <si>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</si>
  <si>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</si>
  <si>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</si>
  <si>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</si>
  <si>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</si>
  <si>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</si>
  <si>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</si>
  <si>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</si>
  <si>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</si>
  <si>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</si>
  <si>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</si>
  <si>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</si>
  <si>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</si>
  <si>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</si>
  <si>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</si>
  <si>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</si>
  <si>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</si>
  <si>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</si>
  <si>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</si>
  <si>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</si>
  <si>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</si>
  <si>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</si>
  <si>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</si>
  <si>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</si>
  <si>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</si>
  <si>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</si>
  <si>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</si>
  <si>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</si>
  <si>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</si>
  <si>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</si>
  <si>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</si>
  <si>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</si>
  <si>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</si>
  <si>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</si>
  <si>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</si>
  <si>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</si>
  <si>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</si>
  <si>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</si>
  <si>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</si>
  <si>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</si>
  <si>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</si>
  <si>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</si>
  <si>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</si>
  <si>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</si>
  <si>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</si>
  <si>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</si>
  <si>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</si>
  <si>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</si>
  <si>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</si>
  <si>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</si>
  <si>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</si>
  <si>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</si>
  <si>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</si>
  <si>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</si>
  <si>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</si>
  <si>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</si>
  <si>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</si>
  <si>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</si>
  <si>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</si>
  <si>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</si>
  <si>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</si>
  <si>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</si>
  <si>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</si>
  <si>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</si>
  <si>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</si>
  <si>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</si>
  <si>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</si>
  <si>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</si>
  <si>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</si>
  <si>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</si>
  <si>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</si>
  <si>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</si>
  <si>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</si>
  <si>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</si>
  <si>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</si>
  <si>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</si>
  <si>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</si>
  <si>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</si>
  <si>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</si>
  <si>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</si>
  <si>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</si>
  <si>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</si>
  <si>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</si>
  <si>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</si>
  <si>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</si>
  <si>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</si>
  <si>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</si>
  <si>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</si>
  <si>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</si>
  <si>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</si>
  <si>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</si>
  <si>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</si>
  <si>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</si>
  <si>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</si>
  <si>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</si>
  <si>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</si>
  <si>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</si>
  <si>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</si>
  <si>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</si>
  <si>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</si>
  <si>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</si>
  <si>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</si>
  <si>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</si>
  <si>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</si>
  <si>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</si>
  <si>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</si>
  <si>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</si>
  <si>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</si>
  <si>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</si>
  <si>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</si>
  <si>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</si>
  <si>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</si>
  <si>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</si>
  <si>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</si>
  <si>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</si>
  <si>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</si>
  <si>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</si>
  <si>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</si>
  <si>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</si>
  <si>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</si>
  <si>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</si>
  <si>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</si>
  <si>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</si>
  <si>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</si>
  <si>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</si>
  <si>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</si>
  <si>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</si>
  <si>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</si>
  <si>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</si>
  <si>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</si>
  <si>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</si>
  <si>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</si>
  <si>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</si>
  <si>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</si>
  <si>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</si>
  <si>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</si>
  <si>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</si>
  <si>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</si>
  <si>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</si>
  <si>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</si>
  <si>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</si>
  <si>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</si>
  <si>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</si>
  <si>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</si>
  <si>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</si>
  <si>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</si>
  <si>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</si>
  <si>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</si>
  <si>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</si>
  <si>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</si>
  <si>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</si>
  <si>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</si>
  <si>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</si>
  <si>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</si>
  <si>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</si>
  <si>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</si>
  <si>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</si>
  <si>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</si>
  <si>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</si>
  <si>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</si>
  <si>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</si>
  <si>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</si>
  <si>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</si>
  <si>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</si>
  <si>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</si>
  <si>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</si>
  <si>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</si>
  <si>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</si>
  <si>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</si>
  <si>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</si>
  <si>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</si>
  <si>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</si>
  <si>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</si>
  <si>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</si>
  <si>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</si>
  <si>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</si>
  <si>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</si>
  <si>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</si>
  <si>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</si>
  <si>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</si>
  <si>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</si>
  <si>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</si>
  <si>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</si>
  <si>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</si>
  <si>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</si>
  <si>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</si>
  <si>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</si>
  <si>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</si>
  <si>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</si>
  <si>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</si>
  <si>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</si>
  <si>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</si>
  <si>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</si>
  <si>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</si>
  <si>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</si>
  <si>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</si>
  <si>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</si>
  <si>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</si>
  <si>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</si>
  <si>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</si>
  <si>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</si>
  <si>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</si>
  <si>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</si>
  <si>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</si>
  <si>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</si>
  <si>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</si>
  <si>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</si>
  <si>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</si>
  <si>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</si>
  <si>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</si>
  <si>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</si>
  <si>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</si>
  <si>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</si>
  <si>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</si>
  <si>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</si>
  <si>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</si>
  <si>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</si>
  <si>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</si>
  <si>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</si>
  <si>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</si>
  <si>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</si>
  <si>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</si>
  <si>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</si>
  <si>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</si>
  <si>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</si>
  <si>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</si>
  <si>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</si>
  <si>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</si>
  <si>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</si>
  <si>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</si>
  <si>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</si>
  <si>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</si>
  <si>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</si>
  <si>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</si>
  <si>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</si>
  <si>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</si>
  <si>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</si>
  <si>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</si>
  <si>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</si>
  <si>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</si>
  <si>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</si>
  <si>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</si>
  <si>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</si>
  <si>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</si>
  <si>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</si>
  <si>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</si>
  <si>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</si>
  <si>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</si>
  <si>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</si>
  <si>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</si>
  <si>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</si>
  <si>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</si>
  <si>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</si>
  <si>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</si>
  <si>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</si>
  <si>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</si>
  <si>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</si>
  <si>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</si>
  <si>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</si>
  <si>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</si>
  <si>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</si>
  <si>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</si>
  <si>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</si>
  <si>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</si>
  <si>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</si>
  <si>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</si>
  <si>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</si>
  <si>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</si>
  <si>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</si>
  <si>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</si>
  <si>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</si>
  <si>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</si>
  <si>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</si>
  <si>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</si>
  <si>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</si>
  <si>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</si>
  <si>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</si>
  <si>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</si>
  <si>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</si>
  <si>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</si>
  <si>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</si>
  <si>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</si>
  <si>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</si>
  <si>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</si>
  <si>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</si>
  <si>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</si>
  <si>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</si>
  <si>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</si>
  <si>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</si>
  <si>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</si>
  <si>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</si>
  <si>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</si>
  <si>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</si>
  <si>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</si>
  <si>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</si>
  <si>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</si>
  <si>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</si>
  <si>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</si>
  <si>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</si>
  <si>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</si>
  <si>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</si>
  <si>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</si>
  <si>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</si>
  <si>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</si>
  <si>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</si>
  <si>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</si>
  <si>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</si>
  <si>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</si>
  <si>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</si>
  <si>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</si>
  <si>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</si>
  <si>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</si>
  <si>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</si>
  <si>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</si>
  <si>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</si>
  <si>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</si>
  <si>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</si>
  <si>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</si>
  <si>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</si>
  <si>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</si>
  <si>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</si>
  <si>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</si>
  <si>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</si>
  <si>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</si>
  <si>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</si>
  <si>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</si>
  <si>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</si>
  <si>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</si>
  <si>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</si>
  <si>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</si>
  <si>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</si>
  <si>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</si>
  <si>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</si>
  <si>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</si>
  <si>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</si>
  <si>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</si>
  <si>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</si>
  <si>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</si>
  <si>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</si>
  <si>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</si>
  <si>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</si>
  <si>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</si>
  <si>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</si>
  <si>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</si>
  <si>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</si>
  <si>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</si>
  <si>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</si>
  <si>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</si>
  <si>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</si>
  <si>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</si>
  <si>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</si>
  <si>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</si>
  <si>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</si>
  <si>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</si>
  <si>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</si>
  <si>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</si>
  <si>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</si>
  <si>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</si>
  <si>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</si>
  <si>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</si>
  <si>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</si>
  <si>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</si>
  <si>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</si>
  <si>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</si>
  <si>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</si>
  <si>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</si>
  <si>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</si>
  <si>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</si>
  <si>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</si>
  <si>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</si>
  <si>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</si>
  <si>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</si>
  <si>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</si>
  <si>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</si>
  <si>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</si>
  <si>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</si>
  <si>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</si>
  <si>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</si>
  <si>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</si>
  <si>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</si>
  <si>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</si>
  <si>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</si>
  <si>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</si>
  <si>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</si>
  <si>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</si>
  <si>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</si>
  <si>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</si>
  <si>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</si>
  <si>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</si>
  <si>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</si>
  <si>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</si>
  <si>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</si>
  <si>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</si>
  <si>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</si>
  <si>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</si>
  <si>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</si>
  <si>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</si>
  <si>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</si>
  <si>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</si>
  <si>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</si>
  <si>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</si>
  <si>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</si>
  <si>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</si>
  <si>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</si>
  <si>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</si>
  <si>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</si>
  <si>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</si>
  <si>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</si>
  <si>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</si>
  <si>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</si>
  <si>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</si>
  <si>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</si>
  <si>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</si>
  <si>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</si>
  <si>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</si>
  <si>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</si>
  <si>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</si>
  <si>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</si>
  <si>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</si>
  <si>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</si>
  <si>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</si>
  <si>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</si>
  <si>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</si>
  <si>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</si>
  <si>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</si>
  <si>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</si>
  <si>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</si>
  <si>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</si>
  <si>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</si>
  <si>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</si>
  <si>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</si>
  <si>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</si>
  <si>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</si>
  <si>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</si>
  <si>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</si>
  <si>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</si>
  <si>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</si>
  <si>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</si>
  <si>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</si>
  <si>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</si>
  <si>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</si>
  <si>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</si>
  <si>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</si>
  <si>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</si>
  <si>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</si>
  <si>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</si>
  <si>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</si>
  <si>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</si>
  <si>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</si>
  <si>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</si>
  <si>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</si>
  <si>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</si>
  <si>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</si>
  <si>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</si>
  <si>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</si>
  <si>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</si>
  <si>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</si>
  <si>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</si>
  <si>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</si>
  <si>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</si>
  <si>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</si>
  <si>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</si>
  <si>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</si>
  <si>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</si>
  <si>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</si>
  <si>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</si>
  <si>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</si>
  <si>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</si>
  <si>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</si>
  <si>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</si>
  <si>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</si>
  <si>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</si>
  <si>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</si>
  <si>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</si>
  <si>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</si>
  <si>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</si>
  <si>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</si>
  <si>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</si>
  <si>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</si>
  <si>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</si>
  <si>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</si>
  <si>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</si>
  <si>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</si>
  <si>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</si>
  <si>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</si>
  <si>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</si>
  <si>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</si>
  <si>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</si>
  <si>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</si>
  <si>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</si>
  <si>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</si>
  <si>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</si>
  <si>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</si>
  <si>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</si>
  <si>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</si>
  <si>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</si>
  <si>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</si>
  <si>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</si>
  <si>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</si>
  <si>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</si>
  <si>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</si>
  <si>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</si>
  <si>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</si>
  <si>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</si>
  <si>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</si>
  <si>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</si>
  <si>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</si>
  <si>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</si>
  <si>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</si>
  <si>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</si>
  <si>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</si>
  <si>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</si>
  <si>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</si>
  <si>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</si>
  <si>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</si>
  <si>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</si>
  <si>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</si>
  <si>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</si>
  <si>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</si>
  <si>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</si>
  <si>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</si>
  <si>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</si>
  <si>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</si>
  <si>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</si>
  <si>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</si>
  <si>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</si>
  <si>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</si>
  <si>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</si>
  <si>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</si>
  <si>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</si>
  <si>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</si>
  <si>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</si>
  <si>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</si>
  <si>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</si>
  <si>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</si>
  <si>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</si>
  <si>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</si>
  <si>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</si>
  <si>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</si>
  <si>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</si>
  <si>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</si>
  <si>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</si>
  <si>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</si>
  <si>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</si>
  <si>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</si>
  <si>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</si>
  <si>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</si>
  <si>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</si>
  <si>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</si>
  <si>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</si>
  <si>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</si>
  <si>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</si>
  <si>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</si>
  <si>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</si>
  <si>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</si>
  <si>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</si>
  <si>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</si>
  <si>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</si>
  <si>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</si>
  <si>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</si>
  <si>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</si>
  <si>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</si>
  <si>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</si>
  <si>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</si>
  <si>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</si>
  <si>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</si>
  <si>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</si>
  <si>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</si>
  <si>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</si>
  <si>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</si>
  <si>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</si>
  <si>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</si>
  <si>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</si>
  <si>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</si>
  <si>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</si>
  <si>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</si>
  <si>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</si>
  <si>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</si>
  <si>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</si>
  <si>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</si>
  <si>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</si>
  <si>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</si>
  <si>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</si>
  <si>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</si>
  <si>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</si>
  <si>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</si>
  <si>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</si>
  <si>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</si>
  <si>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</si>
  <si>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</si>
  <si>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</si>
  <si>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</si>
  <si>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</si>
  <si>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</si>
  <si>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</si>
  <si>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</si>
  <si>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</si>
  <si>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</si>
  <si>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</si>
  <si>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</si>
  <si>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</si>
  <si>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</si>
  <si>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</si>
  <si>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</si>
  <si>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</si>
  <si>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</si>
  <si>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</si>
  <si>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</si>
  <si>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</si>
  <si>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</si>
  <si>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</si>
  <si>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</si>
  <si>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</si>
  <si>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</si>
  <si>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</si>
  <si>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</si>
  <si>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</si>
  <si>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</si>
  <si>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</si>
  <si>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</si>
  <si>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</si>
  <si>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</si>
  <si>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</si>
  <si>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</si>
  <si>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</si>
  <si>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</si>
  <si>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</si>
  <si>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</si>
  <si>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</si>
  <si>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</si>
  <si>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</si>
  <si>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</si>
  <si>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</si>
  <si>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</si>
  <si>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</si>
  <si>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</si>
  <si>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</si>
  <si>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</si>
  <si>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</si>
  <si>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</si>
  <si>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</si>
  <si>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</si>
  <si>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</si>
  <si>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</si>
  <si>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</si>
  <si>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</si>
  <si>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</si>
  <si>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</si>
  <si>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</si>
  <si>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</si>
  <si>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</si>
  <si>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</si>
  <si>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</si>
  <si>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</si>
  <si>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</si>
  <si>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</si>
  <si>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</si>
  <si>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</si>
  <si>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</si>
  <si>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</si>
  <si>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</si>
  <si>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</si>
  <si>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</si>
  <si>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</si>
  <si>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</si>
  <si>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</si>
  <si>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</si>
  <si>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</si>
  <si>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</si>
  <si>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</si>
  <si>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</si>
  <si>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</si>
  <si>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</si>
  <si>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</si>
  <si>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</si>
  <si>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</si>
  <si>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</si>
  <si>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</si>
  <si>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</si>
  <si>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</si>
  <si>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</si>
  <si>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</si>
  <si>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</si>
  <si>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</si>
  <si>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</si>
  <si>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</si>
  <si>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</si>
  <si>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</si>
  <si>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</si>
  <si>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</si>
  <si>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</si>
  <si>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</si>
  <si>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</si>
  <si>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</si>
  <si>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</si>
  <si>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</si>
  <si>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</si>
  <si>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</si>
  <si>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</si>
  <si>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</si>
  <si>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</si>
  <si>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</si>
  <si>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</si>
  <si>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</si>
  <si>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</si>
  <si>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</si>
  <si>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</si>
  <si>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</si>
  <si>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</si>
  <si>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</si>
  <si>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</si>
  <si>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</si>
  <si>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</si>
  <si>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</si>
  <si>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</si>
  <si>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</si>
  <si>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</si>
  <si>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</si>
  <si>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</si>
  <si>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</si>
  <si>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</si>
  <si>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</si>
  <si>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</si>
  <si>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</si>
  <si>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</si>
  <si>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</si>
  <si>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</si>
  <si>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</si>
  <si>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</si>
  <si>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</si>
  <si>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</si>
  <si>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</si>
  <si>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</si>
  <si>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</si>
  <si>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</si>
  <si>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</si>
  <si>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</si>
  <si>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</si>
  <si>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</si>
  <si>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</si>
  <si>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</si>
  <si>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</si>
  <si>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</si>
  <si>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</si>
  <si>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</si>
  <si>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</si>
  <si>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</si>
  <si>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</si>
  <si>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</si>
  <si>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</si>
  <si>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</si>
  <si>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</si>
  <si>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</si>
  <si>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</si>
  <si>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</si>
  <si>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</si>
  <si>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</si>
  <si>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</si>
  <si>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</si>
  <si>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</si>
  <si>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</si>
  <si>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</si>
  <si>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</si>
  <si>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</si>
  <si>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</si>
  <si>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</si>
  <si>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</si>
  <si>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</si>
  <si>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</si>
  <si>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</si>
  <si>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</si>
  <si>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</si>
  <si>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</si>
  <si>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</si>
  <si>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</si>
  <si>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</si>
  <si>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</si>
  <si>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</si>
  <si>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</si>
  <si>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</si>
  <si>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</si>
  <si>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</si>
  <si>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</si>
  <si>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</si>
  <si>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</si>
  <si>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</si>
  <si>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</si>
  <si>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</si>
  <si>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</si>
  <si>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</si>
  <si>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</si>
  <si>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</si>
  <si>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</si>
  <si>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</si>
  <si>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</si>
  <si>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</si>
  <si>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</si>
  <si>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</si>
  <si>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</si>
  <si>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</si>
  <si>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</si>
  <si>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</si>
  <si>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</si>
  <si>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</si>
  <si>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</si>
  <si>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</si>
  <si>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</si>
  <si>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</si>
  <si>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</si>
  <si>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</si>
  <si>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</si>
  <si>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</si>
  <si>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</si>
  <si>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</si>
  <si>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</si>
  <si>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</si>
  <si>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</si>
  <si>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</si>
  <si>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</si>
  <si>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</si>
  <si>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</si>
  <si>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</si>
  <si>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</si>
  <si>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</si>
  <si>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</si>
  <si>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</si>
  <si>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</si>
  <si>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</si>
  <si>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</si>
  <si>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</si>
  <si>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</si>
  <si>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</si>
  <si>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</si>
  <si>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</si>
  <si>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</si>
  <si>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</si>
  <si>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</si>
  <si>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</si>
  <si>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</si>
  <si>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</si>
  <si>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</si>
  <si>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</si>
  <si>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</si>
  <si>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</si>
  <si>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</si>
  <si>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</si>
  <si>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</si>
  <si>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</si>
  <si>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</si>
  <si>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</si>
  <si>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</si>
  <si>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</si>
  <si>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</si>
  <si>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</si>
  <si>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</si>
  <si>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</si>
  <si>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</si>
  <si>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</si>
  <si>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</si>
  <si>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</si>
  <si>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</si>
  <si>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</si>
  <si>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</si>
  <si>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</si>
  <si>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</si>
  <si>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</si>
  <si>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</si>
  <si>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</si>
  <si>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</si>
  <si>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</si>
  <si>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</si>
  <si>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</si>
  <si>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</si>
  <si>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</si>
  <si>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</si>
  <si>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</si>
  <si>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</si>
  <si>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</si>
  <si>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</si>
  <si>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</si>
  <si>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</si>
  <si>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</si>
  <si>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</si>
  <si>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</si>
  <si>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</si>
  <si>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</si>
  <si>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</si>
  <si>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</si>
  <si>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</si>
  <si>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</si>
  <si>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</si>
  <si>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</si>
  <si>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</si>
  <si>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</si>
  <si>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</si>
  <si>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</si>
  <si>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</si>
  <si>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</si>
  <si>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</si>
  <si>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</si>
  <si>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</si>
  <si>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</si>
  <si>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</si>
  <si>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</si>
  <si>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</si>
  <si>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</si>
  <si>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</si>
  <si>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</si>
  <si>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</si>
  <si>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</si>
  <si>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</si>
  <si>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</si>
  <si>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</si>
  <si>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</si>
  <si>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</si>
  <si>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</si>
  <si>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</si>
  <si>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</si>
  <si>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</si>
  <si>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</si>
  <si>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</si>
  <si>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</si>
  <si>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</si>
  <si>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</si>
  <si>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</si>
  <si>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</si>
  <si>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</si>
  <si>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</si>
  <si>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</si>
  <si>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</si>
  <si>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</si>
  <si>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</si>
  <si>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</si>
  <si>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</si>
  <si>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</si>
  <si>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</si>
  <si>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</si>
  <si>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</si>
  <si>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</si>
  <si>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</si>
  <si>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</si>
  <si>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</si>
  <si>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</si>
  <si>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</si>
  <si>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</si>
  <si>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</si>
  <si>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</si>
  <si>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</si>
  <si>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</si>
  <si>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</si>
  <si>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</si>
  <si>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</si>
  <si>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</si>
  <si>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</si>
  <si>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</si>
  <si>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</si>
  <si>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</si>
  <si>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</si>
  <si>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</si>
  <si>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</si>
  <si>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</si>
  <si>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</si>
  <si>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</si>
  <si>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</si>
  <si>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</si>
  <si>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</si>
  <si>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</si>
  <si>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</si>
  <si>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</si>
  <si>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</si>
  <si>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</si>
  <si>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</si>
  <si>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</si>
  <si>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</si>
  <si>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</si>
  <si>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</si>
  <si>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</si>
  <si>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</si>
  <si>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</si>
  <si>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</si>
  <si>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</si>
  <si>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</si>
  <si>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</si>
  <si>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</si>
  <si>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</si>
  <si>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</si>
  <si>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</si>
  <si>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</si>
  <si>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</si>
  <si>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</si>
  <si>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</si>
  <si>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</si>
  <si>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</si>
  <si>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</si>
  <si>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</si>
  <si>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</si>
  <si>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</si>
  <si>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</si>
  <si>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</si>
  <si>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</si>
  <si>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</si>
  <si>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</si>
  <si>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</si>
  <si>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</si>
  <si>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</si>
  <si>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</si>
  <si>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</si>
  <si>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</si>
  <si>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</si>
  <si>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</si>
  <si>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</si>
  <si>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</si>
  <si>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</si>
  <si>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</si>
  <si>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</si>
  <si>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</si>
  <si>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</si>
  <si>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</si>
  <si>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</si>
  <si>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</si>
  <si>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</si>
  <si>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</si>
  <si>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</si>
  <si>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</si>
  <si>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</si>
  <si>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</si>
  <si>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</si>
  <si>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</si>
  <si>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</si>
  <si>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</si>
  <si>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</si>
  <si>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</si>
  <si>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</si>
  <si>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</si>
  <si>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</si>
  <si>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</si>
  <si>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</si>
  <si>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</si>
  <si>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</si>
  <si>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</si>
  <si>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</si>
  <si>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</si>
  <si>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</si>
  <si>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</si>
  <si>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</si>
  <si>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</si>
  <si>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</si>
  <si>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</si>
  <si>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</si>
  <si>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</si>
  <si>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</si>
  <si>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</si>
  <si>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</si>
  <si>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</si>
  <si>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</si>
  <si>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</si>
  <si>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</si>
  <si>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</si>
  <si>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</si>
  <si>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</si>
  <si>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</si>
  <si>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</si>
  <si>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</si>
  <si>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</si>
  <si>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</si>
  <si>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</si>
  <si>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</si>
  <si>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</si>
  <si>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</si>
  <si>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</si>
  <si>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</si>
  <si>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</si>
  <si>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</si>
  <si>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</si>
  <si>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</si>
  <si>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</si>
  <si>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</si>
  <si>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</si>
  <si>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</si>
  <si>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</si>
  <si>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</si>
  <si>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</si>
  <si>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</si>
  <si>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</si>
  <si>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</si>
  <si>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</si>
  <si>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</si>
  <si>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</si>
  <si>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</si>
  <si>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</si>
  <si>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</si>
  <si>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</si>
  <si>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</si>
  <si>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</si>
  <si>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</si>
  <si>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</si>
  <si>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</si>
  <si>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</si>
  <si>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</si>
  <si>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</si>
  <si>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</si>
  <si>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</si>
  <si>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</si>
  <si>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</si>
  <si>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</si>
  <si>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</si>
  <si>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</si>
  <si>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</si>
  <si>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</si>
  <si>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</si>
  <si>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</si>
  <si>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</si>
  <si>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</si>
  <si>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</si>
  <si>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</si>
  <si>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</si>
  <si>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</si>
  <si>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</si>
  <si>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</si>
  <si>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</si>
  <si>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</si>
  <si>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</si>
  <si>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</si>
  <si>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</si>
  <si>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</si>
  <si>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</si>
  <si>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</si>
  <si>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</si>
  <si>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</si>
  <si>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</si>
  <si>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</si>
  <si>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</si>
  <si>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</si>
  <si>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</si>
  <si>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</si>
  <si>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</si>
  <si>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</si>
  <si>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</si>
  <si>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</si>
  <si>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</si>
  <si>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</si>
  <si>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</si>
  <si>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</si>
  <si>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</si>
  <si>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</si>
  <si>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</si>
  <si>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</si>
  <si>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</si>
  <si>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</si>
  <si>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</si>
  <si>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</si>
  <si>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</si>
  <si>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</si>
  <si>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</si>
  <si>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</si>
  <si>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</si>
  <si>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</si>
  <si>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</si>
  <si>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</si>
  <si>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</si>
  <si>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</si>
  <si>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</si>
  <si>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</si>
  <si>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</si>
  <si>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</si>
  <si>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</si>
  <si>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</si>
  <si>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</si>
  <si>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</si>
  <si>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</si>
  <si>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</si>
  <si>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</si>
  <si>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</si>
  <si>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</si>
  <si>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</si>
  <si>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</si>
  <si>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</si>
  <si>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</si>
  <si>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</si>
  <si>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</si>
  <si>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</si>
  <si>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</si>
  <si>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</si>
  <si>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</si>
  <si>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</si>
  <si>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</si>
  <si>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</si>
  <si>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</si>
  <si>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</si>
  <si>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</si>
  <si>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</si>
  <si>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</si>
  <si>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</si>
  <si>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</si>
  <si>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</si>
  <si>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</si>
  <si>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</si>
  <si>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</si>
  <si>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</si>
  <si>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</si>
  <si>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</si>
  <si>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</si>
  <si>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</si>
  <si>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</si>
  <si>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</si>
  <si>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</si>
  <si>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</si>
  <si>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</si>
  <si>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</si>
  <si>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</si>
  <si>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</si>
  <si>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</si>
  <si>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</si>
  <si>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</si>
  <si>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</si>
  <si>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</si>
  <si>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</si>
  <si>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</si>
  <si>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</si>
  <si>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</si>
  <si>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</si>
  <si>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</si>
  <si>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</si>
  <si>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</si>
  <si>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</si>
  <si>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</si>
  <si>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</si>
  <si>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</si>
  <si>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</si>
  <si>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</si>
  <si>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</si>
  <si>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</si>
  <si>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</si>
  <si>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</si>
  <si>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</si>
  <si>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</si>
  <si>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</si>
  <si>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</si>
  <si>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</si>
  <si>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</si>
  <si>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</si>
  <si>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</si>
  <si>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</si>
  <si>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</si>
  <si>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</si>
  <si>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</si>
  <si>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</si>
  <si>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</si>
  <si>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</si>
  <si>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</si>
  <si>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</si>
  <si>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</si>
  <si>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</si>
  <si>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</si>
  <si>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</si>
  <si>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</si>
  <si>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</si>
  <si>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</si>
  <si>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</si>
  <si>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</si>
  <si>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</si>
  <si>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</si>
  <si>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</si>
  <si>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</si>
  <si>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</si>
  <si>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</si>
  <si>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</si>
  <si>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</si>
  <si>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</si>
  <si>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</si>
  <si>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</si>
  <si>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</si>
  <si>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</si>
  <si>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</si>
  <si>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</si>
  <si>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</si>
  <si>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</si>
  <si>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</si>
  <si>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</si>
  <si>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</si>
  <si>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</si>
  <si>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</si>
  <si>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</si>
  <si>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</si>
  <si>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</si>
  <si>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</si>
  <si>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</si>
  <si>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</si>
  <si>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</si>
  <si>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</si>
  <si>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</si>
  <si>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</si>
  <si>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</si>
  <si>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</si>
  <si>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</si>
  <si>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</si>
  <si>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</si>
  <si>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</si>
  <si>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</si>
  <si>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</si>
  <si>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</si>
  <si>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</si>
  <si>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</si>
  <si>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</si>
  <si>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</si>
  <si>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</si>
  <si>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</si>
  <si>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</si>
  <si>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</si>
  <si>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</si>
  <si>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</si>
  <si>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</si>
  <si>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</si>
  <si>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</si>
  <si>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</si>
  <si>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</si>
  <si>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</si>
  <si>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</si>
  <si>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</si>
  <si>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</si>
  <si>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</si>
  <si>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</si>
  <si>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</si>
  <si>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</si>
  <si>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</si>
  <si>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</si>
  <si>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</si>
  <si>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</si>
  <si>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</si>
  <si>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</si>
  <si>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</si>
  <si>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</si>
  <si>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</si>
  <si>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</si>
  <si>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</si>
  <si>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</si>
  <si>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</si>
  <si>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</si>
  <si>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</si>
  <si>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</si>
  <si>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</si>
  <si>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</si>
  <si>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</si>
  <si>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</si>
  <si>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</si>
  <si>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</si>
  <si>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</si>
  <si>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</si>
  <si>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</si>
  <si>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</si>
  <si>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</si>
  <si>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</si>
  <si>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</si>
  <si>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</si>
  <si>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</si>
  <si>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</si>
  <si>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</si>
  <si>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</si>
  <si>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</si>
  <si>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</si>
  <si>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</si>
  <si>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</si>
  <si>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</si>
  <si>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</si>
  <si>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</si>
  <si>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</si>
  <si>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</si>
  <si>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</si>
  <si>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</si>
  <si>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</si>
  <si>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</si>
  <si>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</si>
  <si>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</si>
  <si>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</si>
  <si>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</si>
  <si>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</si>
  <si>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</si>
  <si>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</si>
  <si>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</si>
  <si>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</si>
  <si>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</si>
  <si>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</si>
  <si>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</si>
  <si>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</si>
  <si>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</si>
  <si>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</si>
  <si>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</si>
  <si>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</si>
  <si>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</si>
  <si>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</si>
  <si>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</si>
  <si>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</si>
  <si>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</si>
  <si>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</si>
  <si>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</si>
  <si>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</si>
  <si>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</si>
  <si>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</si>
  <si>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</si>
  <si>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</si>
  <si>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</si>
  <si>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</si>
  <si>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</si>
  <si>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</si>
  <si>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</si>
  <si>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</si>
  <si>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</si>
  <si>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</si>
  <si>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</si>
  <si>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</si>
  <si>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</si>
  <si>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</si>
  <si>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</si>
  <si>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</si>
  <si>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</si>
  <si>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</si>
  <si>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</si>
  <si>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</si>
  <si>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</si>
  <si>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</si>
  <si>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</si>
  <si>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</si>
  <si>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</si>
  <si>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</si>
  <si>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</si>
  <si>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</si>
  <si>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</si>
  <si>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</si>
  <si>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</si>
  <si>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</si>
  <si>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</si>
  <si>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</si>
  <si>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</si>
  <si>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</si>
  <si>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</si>
  <si>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</si>
  <si>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</si>
  <si>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</si>
  <si>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</si>
  <si>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</si>
  <si>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</si>
  <si>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</si>
  <si>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</si>
  <si>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</si>
  <si>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</si>
  <si>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</si>
  <si>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</si>
  <si>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</si>
  <si>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</si>
  <si>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</si>
  <si>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</si>
  <si>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</si>
  <si>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</si>
  <si>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</si>
  <si>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</si>
  <si>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</si>
  <si>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</si>
  <si>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</si>
  <si>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</si>
  <si>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</si>
  <si>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</si>
  <si>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</si>
  <si>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</si>
  <si>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</si>
  <si>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</si>
  <si>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</si>
  <si>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</si>
  <si>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</si>
  <si>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</si>
  <si>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</si>
  <si>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</si>
  <si>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</si>
  <si>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</si>
  <si>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</si>
  <si>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</si>
  <si>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</si>
  <si>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</si>
  <si>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</si>
  <si>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</si>
  <si>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</si>
  <si>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</si>
  <si>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</si>
  <si>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</si>
  <si>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</si>
  <si>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</si>
  <si>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</si>
  <si>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</si>
  <si>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</si>
  <si>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</si>
  <si>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</si>
  <si>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</si>
  <si>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</si>
  <si>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</si>
  <si>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</si>
  <si>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</si>
  <si>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</si>
  <si>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</si>
  <si>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</si>
  <si>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</si>
  <si>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</si>
  <si>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</si>
  <si>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</si>
  <si>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</si>
  <si>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</si>
  <si>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</si>
  <si>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</si>
  <si>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</si>
  <si>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</si>
  <si>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</si>
  <si>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</si>
  <si>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</si>
  <si>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</si>
  <si>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</si>
  <si>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</si>
  <si>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</si>
  <si>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</si>
  <si>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</si>
  <si>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</si>
  <si>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</si>
  <si>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</si>
  <si>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</si>
  <si>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</si>
  <si>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</si>
  <si>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</si>
  <si>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</si>
  <si>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</si>
  <si>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</si>
  <si>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</si>
  <si>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</si>
  <si>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</si>
  <si>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</si>
  <si>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</si>
  <si>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</si>
  <si>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</si>
  <si>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</si>
  <si>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</si>
  <si>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</si>
  <si>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</si>
  <si>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</si>
  <si>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</si>
  <si>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</si>
  <si>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</si>
  <si>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</si>
  <si>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</si>
  <si>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</si>
  <si>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</si>
  <si>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</si>
  <si>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</si>
  <si>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</si>
  <si>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</si>
  <si>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</si>
  <si>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</si>
  <si>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</si>
  <si>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</si>
  <si>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</si>
  <si>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</si>
  <si>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</si>
  <si>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</si>
  <si>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</si>
  <si>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</si>
  <si>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</si>
  <si>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</si>
  <si>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</si>
  <si>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</si>
  <si>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</si>
  <si>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</si>
  <si>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</si>
  <si>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</si>
  <si>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</si>
  <si>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</si>
  <si>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</si>
  <si>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</si>
  <si>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</si>
  <si>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</si>
  <si>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</si>
  <si>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</si>
  <si>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</si>
  <si>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</si>
  <si>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</si>
  <si>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</si>
  <si>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</si>
  <si>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</si>
  <si>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</si>
  <si>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</si>
  <si>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</si>
  <si>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</si>
  <si>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</si>
  <si>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</si>
  <si>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</si>
  <si>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</si>
  <si>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</si>
  <si>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</si>
  <si>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</si>
  <si>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</si>
  <si>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</si>
  <si>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</si>
  <si>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</si>
  <si>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</si>
  <si>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</si>
  <si>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</si>
  <si>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</si>
  <si>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</si>
  <si>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</si>
  <si>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</si>
  <si>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</si>
  <si>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</si>
  <si>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</si>
  <si>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</si>
  <si>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</si>
  <si>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</si>
  <si>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</si>
  <si>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</si>
  <si>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</si>
  <si>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</si>
  <si>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</si>
  <si>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</si>
  <si>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</si>
  <si>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</si>
  <si>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</si>
  <si>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</si>
  <si>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</si>
  <si>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</si>
  <si>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</si>
  <si>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</si>
  <si>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</si>
  <si>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</si>
  <si>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</si>
  <si>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</si>
  <si>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</si>
  <si>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</si>
  <si>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</si>
  <si>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</si>
  <si>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</si>
  <si>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</si>
  <si>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</si>
  <si>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</si>
  <si>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</si>
  <si>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</si>
  <si>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</si>
  <si>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</si>
  <si>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</si>
  <si>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</si>
  <si>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</si>
  <si>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</si>
  <si>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</si>
  <si>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</si>
  <si>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</si>
  <si>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</si>
  <si>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</si>
  <si>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</si>
  <si>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</si>
  <si>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</si>
  <si>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</si>
  <si>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</si>
  <si>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</si>
  <si>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</si>
  <si>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</si>
  <si>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</si>
  <si>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</si>
  <si>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</si>
  <si>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</si>
  <si>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</si>
  <si>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</si>
  <si>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</si>
  <si>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</si>
  <si>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</si>
  <si>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</si>
  <si>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</si>
  <si>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</si>
  <si>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</si>
  <si>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</si>
  <si>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</si>
  <si>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</si>
  <si>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</si>
  <si>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</si>
  <si>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</si>
  <si>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</si>
  <si>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</si>
  <si>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</si>
  <si>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</si>
  <si>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</si>
  <si>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</si>
  <si>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</si>
  <si>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</si>
  <si>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</si>
  <si>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</si>
  <si>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</si>
  <si>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</si>
  <si>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</si>
  <si>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</si>
  <si>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</si>
  <si>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</si>
  <si>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</si>
  <si>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</si>
  <si>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</si>
  <si>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</si>
  <si>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</si>
  <si>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</si>
  <si>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</si>
  <si>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</si>
  <si>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</si>
  <si>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</si>
  <si>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</si>
  <si>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</si>
  <si>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</si>
  <si>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</si>
  <si>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</si>
  <si>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</si>
  <si>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</si>
  <si>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</si>
  <si>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</si>
  <si>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</si>
  <si>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</si>
  <si>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</si>
  <si>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</si>
  <si>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</si>
  <si>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</si>
  <si>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</si>
  <si>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</si>
  <si>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</si>
  <si>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</si>
  <si>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</si>
  <si>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</si>
  <si>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</si>
  <si>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</si>
  <si>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</si>
  <si>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</si>
  <si>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</si>
  <si>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</si>
  <si>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</si>
  <si>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</si>
  <si>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</si>
  <si>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</si>
  <si>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</si>
  <si>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</si>
  <si>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</si>
  <si>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</si>
  <si>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</si>
  <si>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</si>
  <si>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</si>
  <si>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</si>
  <si>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</si>
  <si>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</si>
  <si>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</si>
  <si>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</si>
  <si>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</si>
  <si>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</si>
  <si>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</si>
  <si>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</si>
  <si>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</si>
  <si>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</si>
  <si>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</si>
  <si>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</si>
  <si>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</si>
  <si>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</si>
  <si>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</si>
  <si>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</si>
  <si>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</si>
  <si>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</si>
  <si>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</si>
  <si>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</si>
  <si>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</si>
  <si>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</si>
  <si>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</si>
  <si>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</si>
  <si>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</si>
  <si>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</si>
  <si>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</si>
  <si>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</si>
  <si>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</si>
  <si>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</si>
  <si>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</si>
  <si>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</si>
  <si>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</si>
  <si>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</si>
  <si>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</si>
  <si>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</si>
  <si>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</si>
  <si>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</si>
  <si>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</si>
  <si>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</si>
  <si>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</si>
  <si>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</si>
  <si>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</si>
  <si>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</si>
  <si>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</si>
  <si>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</si>
  <si>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</si>
  <si>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</si>
  <si>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</si>
  <si>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</si>
  <si>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</si>
  <si>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</si>
  <si>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</si>
  <si>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</si>
  <si>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</si>
  <si>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</si>
  <si>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</si>
  <si>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</si>
  <si>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</si>
  <si>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</si>
  <si>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</si>
  <si>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</si>
  <si>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</si>
  <si>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</si>
  <si>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</si>
  <si>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</si>
  <si>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</si>
  <si>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</si>
  <si>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</si>
  <si>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</si>
  <si>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</si>
  <si>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</si>
  <si>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</si>
  <si>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</si>
  <si>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</si>
  <si>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</si>
  <si>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</si>
  <si>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</si>
  <si>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</si>
  <si>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</si>
  <si>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</si>
  <si>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</si>
  <si>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</si>
  <si>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</si>
  <si>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</si>
  <si>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</si>
  <si>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</si>
  <si>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</si>
  <si>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</si>
  <si>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</si>
  <si>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</si>
  <si>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</si>
  <si>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</si>
  <si>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</si>
  <si>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</si>
  <si>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</si>
  <si>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</si>
  <si>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</si>
  <si>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</si>
  <si>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</si>
  <si>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</si>
  <si>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</si>
  <si>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</si>
  <si>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</si>
  <si>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</si>
  <si>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</si>
  <si>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</si>
  <si>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</si>
  <si>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</si>
  <si>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</si>
  <si>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</si>
  <si>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</si>
  <si>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</si>
  <si>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</si>
  <si>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</si>
  <si>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</si>
  <si>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</si>
  <si>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</si>
  <si>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</si>
  <si>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</si>
  <si>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</si>
  <si>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</si>
  <si>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</si>
  <si>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</si>
  <si>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</si>
  <si>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</si>
  <si>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</si>
  <si>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</si>
  <si>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</si>
  <si>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</si>
  <si>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</si>
  <si>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</si>
  <si>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</si>
  <si>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</si>
  <si>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</si>
  <si>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</si>
  <si>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</si>
  <si>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</si>
  <si>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</si>
  <si>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</si>
  <si>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</si>
  <si>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</si>
  <si>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</si>
  <si>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</si>
  <si>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</si>
  <si>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</si>
  <si>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</si>
  <si>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</si>
  <si>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</si>
  <si>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</si>
  <si>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</si>
  <si>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</si>
  <si>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</si>
  <si>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</si>
  <si>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</si>
  <si>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</si>
  <si>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</si>
  <si>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</si>
  <si>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</si>
  <si>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</si>
  <si>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</si>
  <si>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</si>
  <si>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</si>
  <si>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</si>
  <si>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</si>
  <si>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</si>
  <si>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</si>
  <si>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</si>
  <si>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</si>
  <si>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</si>
  <si>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</si>
  <si>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</si>
  <si>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</si>
  <si>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</si>
  <si>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</si>
  <si>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</si>
  <si>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</si>
  <si>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</si>
  <si>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</si>
  <si>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</si>
  <si>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</si>
  <si>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</si>
  <si>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</si>
  <si>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</si>
  <si>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</si>
  <si>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</si>
  <si>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</si>
  <si>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</si>
  <si>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</si>
  <si>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</si>
  <si>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</si>
  <si>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</si>
  <si>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</si>
  <si>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</si>
  <si>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</si>
  <si>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</si>
  <si>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</si>
  <si>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</si>
  <si>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</si>
  <si>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</si>
  <si>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</si>
  <si>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</si>
  <si>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</si>
  <si>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</si>
  <si>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</si>
  <si>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</si>
  <si>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</si>
  <si>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</si>
  <si>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</si>
  <si>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</si>
  <si>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</si>
  <si>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</si>
  <si>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</si>
  <si>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</si>
  <si>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</si>
  <si>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</si>
  <si>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</si>
  <si>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</si>
  <si>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</si>
  <si>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</si>
  <si>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</si>
  <si>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</si>
  <si>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</si>
  <si>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</si>
  <si>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</si>
  <si>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</si>
  <si>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</si>
  <si>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</si>
  <si>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</si>
  <si>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</si>
  <si>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</si>
  <si>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</si>
  <si>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</si>
  <si>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</si>
  <si>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</si>
  <si>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</si>
  <si>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</si>
  <si>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</si>
  <si>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</si>
  <si>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</si>
  <si>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</si>
  <si>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</si>
  <si>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</si>
  <si>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</si>
  <si>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</si>
  <si>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</si>
  <si>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</si>
  <si>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</si>
  <si>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</si>
  <si>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</si>
  <si>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</si>
  <si>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</si>
  <si>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</si>
  <si>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</si>
  <si>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</si>
  <si>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</si>
  <si>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</si>
  <si>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</si>
  <si>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</si>
  <si>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</si>
  <si>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</si>
  <si>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</si>
  <si>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</si>
  <si>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</si>
  <si>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</si>
  <si>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</si>
  <si>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</si>
  <si>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</si>
  <si>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</si>
  <si>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</si>
  <si>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</si>
  <si>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</si>
  <si>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</si>
  <si>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</si>
  <si>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</si>
  <si>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</si>
  <si>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</si>
  <si>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</si>
  <si>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</si>
  <si>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</si>
  <si>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</si>
  <si>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</si>
  <si>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</si>
  <si>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</si>
  <si>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</si>
  <si>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</si>
  <si>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</si>
  <si>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</si>
  <si>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</si>
  <si>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</si>
  <si>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</si>
  <si>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</si>
  <si>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</si>
  <si>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</si>
  <si>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</si>
  <si>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</si>
  <si>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</si>
  <si>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</si>
  <si>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</si>
  <si>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</si>
  <si>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</si>
  <si>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</si>
  <si>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</si>
  <si>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</si>
  <si>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</si>
  <si>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</si>
  <si>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</si>
  <si>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</si>
  <si>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</si>
  <si>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</si>
  <si>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</si>
  <si>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</si>
  <si>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</si>
  <si>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</si>
  <si>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</si>
  <si>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</si>
  <si>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</si>
  <si>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</si>
  <si>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</si>
  <si>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</si>
  <si>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</si>
  <si>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</si>
  <si>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</si>
  <si>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</si>
  <si>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</si>
  <si>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</si>
  <si>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</si>
  <si>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</si>
  <si>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</si>
  <si>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</si>
  <si>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</si>
  <si>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</si>
  <si>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</si>
  <si>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</si>
  <si>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</si>
  <si>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</si>
  <si>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</si>
  <si>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</si>
  <si>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</si>
  <si>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</si>
  <si>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</si>
  <si>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</si>
  <si>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</si>
  <si>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</si>
  <si>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</si>
  <si>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</si>
  <si>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</si>
  <si>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</si>
  <si>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</si>
  <si>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</si>
  <si>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</si>
  <si>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</si>
  <si>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</si>
  <si>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</si>
  <si>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</si>
  <si>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</si>
  <si>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</si>
  <si>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</si>
  <si>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</si>
  <si>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</si>
  <si>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</si>
  <si>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</si>
  <si>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</si>
  <si>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</si>
  <si>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</si>
  <si>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</si>
  <si>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</si>
  <si>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</si>
  <si>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</si>
  <si>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</si>
  <si>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</si>
  <si>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</si>
  <si>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</si>
  <si>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</si>
  <si>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</si>
  <si>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</si>
  <si>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</si>
  <si>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</si>
  <si>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</si>
  <si>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</si>
  <si>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</si>
  <si>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</si>
  <si>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</si>
  <si>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</si>
  <si>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</si>
  <si>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</si>
  <si>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</si>
  <si>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</si>
  <si>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</si>
  <si>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</si>
  <si>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</si>
  <si>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</si>
  <si>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</si>
  <si>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</si>
  <si>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</si>
  <si>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</si>
  <si>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</si>
  <si>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</si>
  <si>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</si>
  <si>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</si>
  <si>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</si>
  <si>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</si>
  <si>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</si>
  <si>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</si>
  <si>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</si>
  <si>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</si>
  <si>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</si>
  <si>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</si>
  <si>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</si>
  <si>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</si>
  <si>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</si>
  <si>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</si>
  <si>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</si>
  <si>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</si>
  <si>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</si>
  <si>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</si>
  <si>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</si>
  <si>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</si>
  <si>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</si>
  <si>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</si>
  <si>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</si>
  <si>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</si>
  <si>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</si>
  <si>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</si>
  <si>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</si>
  <si>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</si>
  <si>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</si>
  <si>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</si>
  <si>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</si>
  <si>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</si>
  <si>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</si>
  <si>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</si>
  <si>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</si>
  <si>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</si>
  <si>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</si>
  <si>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</si>
  <si>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</si>
  <si>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</si>
  <si>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</si>
  <si>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</si>
  <si>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</si>
  <si>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</si>
  <si>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</si>
  <si>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</si>
  <si>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</si>
  <si>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</si>
  <si>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</si>
  <si>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</si>
  <si>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</si>
  <si>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</si>
  <si>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</si>
  <si>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</si>
  <si>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</si>
  <si>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</si>
  <si>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</si>
  <si>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</si>
  <si>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</si>
  <si>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</si>
  <si>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</si>
  <si>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</si>
  <si>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</si>
  <si>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</si>
  <si>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</si>
  <si>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</si>
  <si>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</si>
  <si>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</si>
  <si>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</si>
  <si>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</si>
  <si>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</si>
  <si>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</si>
  <si>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</si>
  <si>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</si>
  <si>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</si>
  <si>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</si>
  <si>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</si>
  <si>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</si>
  <si>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</si>
  <si>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</si>
  <si>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</si>
  <si>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</si>
  <si>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</si>
  <si>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</si>
  <si>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</si>
  <si>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</si>
  <si>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</si>
  <si>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</si>
  <si>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</si>
  <si>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</si>
  <si>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</si>
  <si>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</si>
  <si>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</si>
  <si>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</si>
  <si>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</si>
  <si>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</si>
  <si>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</si>
  <si>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</si>
  <si>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</si>
  <si>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</si>
  <si>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</si>
  <si>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</si>
  <si>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</si>
  <si>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</si>
  <si>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</si>
  <si>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</si>
  <si>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</si>
  <si>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</si>
  <si>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</si>
  <si>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</si>
  <si>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</si>
  <si>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</si>
  <si>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</si>
  <si>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</si>
  <si>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</si>
  <si>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</si>
  <si>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</si>
  <si>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</si>
  <si>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</si>
  <si>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</si>
  <si>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</si>
  <si>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</si>
  <si>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</si>
  <si>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</si>
  <si>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</si>
  <si>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</si>
  <si>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</si>
  <si>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</si>
  <si>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</si>
  <si>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</si>
  <si>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</si>
  <si>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</si>
  <si>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</si>
  <si>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</si>
  <si>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</si>
  <si>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</si>
  <si>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</si>
  <si>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</si>
  <si>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</si>
  <si>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</si>
  <si>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</si>
  <si>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</si>
  <si>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</si>
  <si>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</si>
  <si>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</si>
  <si>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</si>
  <si>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</si>
  <si>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</si>
  <si>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</si>
  <si>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</si>
  <si>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</si>
  <si>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</si>
  <si>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</si>
  <si>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</si>
  <si>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</si>
  <si>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</si>
  <si>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</si>
  <si>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</si>
  <si>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</si>
  <si>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</si>
  <si>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</si>
  <si>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</si>
  <si>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</si>
  <si>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</si>
  <si>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</si>
  <si>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</si>
  <si>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</si>
  <si>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</si>
  <si>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</si>
  <si>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</si>
  <si>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</si>
  <si>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</si>
  <si>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</si>
  <si>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</si>
  <si>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</si>
  <si>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</si>
  <si>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</si>
  <si>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</si>
  <si>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</si>
  <si>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</si>
  <si>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</si>
  <si>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</si>
  <si>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</si>
  <si>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</si>
  <si>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</si>
  <si>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</si>
  <si>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</si>
  <si>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</si>
  <si>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</si>
  <si>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</si>
  <si>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</si>
  <si>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</si>
  <si>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</si>
  <si>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</si>
  <si>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</si>
  <si>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</si>
  <si>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</si>
  <si>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</si>
  <si>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</si>
  <si>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</si>
  <si>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</si>
  <si>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</si>
  <si>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</si>
  <si>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</si>
  <si>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</si>
  <si>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</si>
  <si>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</si>
  <si>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</si>
  <si>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</si>
  <si>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</si>
  <si>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</si>
  <si>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</si>
  <si>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</si>
  <si>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</si>
  <si>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</si>
  <si>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</si>
  <si>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</si>
  <si>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</si>
  <si>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</si>
  <si>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</si>
  <si>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</si>
  <si>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</si>
  <si>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</si>
  <si>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</si>
  <si>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</si>
  <si>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</si>
  <si>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</si>
  <si>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</si>
  <si>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</si>
  <si>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</si>
  <si>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</si>
  <si>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</si>
  <si>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</si>
  <si>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</si>
  <si>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</si>
  <si>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</si>
  <si>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</si>
  <si>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</si>
  <si>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</si>
  <si>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</si>
  <si>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</si>
  <si>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</si>
  <si>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</si>
  <si>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</si>
  <si>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</si>
  <si>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</si>
  <si>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</si>
  <si>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</si>
  <si>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</si>
  <si>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</si>
  <si>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</si>
  <si>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</si>
  <si>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</si>
  <si>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</si>
  <si>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</si>
  <si>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</si>
  <si>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</si>
  <si>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</si>
  <si>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</si>
  <si>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</si>
  <si>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</si>
  <si>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</si>
  <si>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</si>
  <si>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</si>
  <si>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</si>
  <si>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</si>
  <si>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</si>
  <si>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</si>
  <si>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</si>
  <si>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</si>
  <si>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</si>
  <si>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</si>
  <si>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</si>
  <si>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</si>
  <si>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</si>
  <si>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</si>
  <si>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</si>
  <si>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</si>
  <si>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</si>
  <si>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</si>
  <si>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</si>
  <si>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</si>
  <si>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</si>
  <si>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</si>
  <si>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</si>
  <si>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</si>
  <si>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</si>
  <si>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</si>
  <si>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</si>
  <si>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</si>
  <si>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</si>
  <si>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</si>
  <si>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</si>
  <si>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</si>
  <si>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</si>
  <si>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</si>
  <si>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</si>
  <si>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</si>
  <si>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</si>
  <si>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</si>
  <si>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</si>
  <si>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</si>
  <si>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</si>
  <si>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</si>
  <si>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</si>
  <si>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</si>
  <si>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</si>
  <si>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</si>
  <si>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</si>
  <si>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</si>
  <si>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</si>
  <si>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</si>
  <si>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</si>
  <si>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</si>
  <si>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</si>
  <si>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</si>
  <si>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</si>
  <si>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</si>
  <si>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</si>
  <si>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</si>
  <si>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</si>
  <si>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</si>
  <si>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</si>
  <si>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</si>
  <si>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</si>
  <si>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</si>
  <si>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</si>
  <si>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</si>
  <si>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</si>
  <si>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</si>
  <si>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</si>
  <si>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</si>
  <si>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</si>
  <si>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</si>
  <si>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</si>
  <si>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</si>
  <si>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</si>
  <si>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</si>
  <si>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</si>
  <si>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</si>
  <si>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</si>
  <si>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</si>
  <si>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</si>
  <si>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</si>
  <si>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</si>
  <si>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</si>
  <si>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</si>
  <si>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</si>
  <si>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</si>
  <si>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</si>
  <si>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</si>
  <si>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</si>
  <si>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</si>
  <si>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</si>
  <si>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</si>
  <si>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</si>
  <si>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</si>
  <si>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</si>
  <si>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</si>
  <si>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</si>
  <si>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</si>
  <si>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</si>
  <si>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</si>
  <si>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</si>
  <si>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</si>
  <si>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</si>
  <si>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</si>
  <si>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</si>
  <si>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</si>
  <si>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</si>
  <si>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</si>
  <si>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</si>
  <si>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</si>
  <si>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</si>
  <si>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</si>
  <si>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</si>
  <si>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</si>
  <si>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</si>
  <si>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</si>
  <si>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</si>
  <si>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</si>
  <si>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</si>
  <si>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</si>
  <si>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</si>
  <si>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</si>
  <si>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</si>
  <si>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</si>
  <si>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</si>
  <si>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</si>
  <si>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</si>
  <si>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</si>
  <si>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</si>
  <si>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</si>
  <si>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</si>
  <si>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</si>
  <si>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</si>
  <si>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</si>
  <si>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</si>
  <si>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</si>
  <si>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</si>
  <si>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</si>
  <si>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</si>
  <si>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</si>
  <si>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</si>
  <si>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</si>
  <si>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</si>
  <si>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</si>
  <si>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</si>
  <si>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</si>
  <si>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</si>
  <si>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</si>
  <si>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</si>
  <si>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</si>
  <si>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</si>
  <si>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</si>
  <si>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</si>
  <si>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</si>
  <si>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</si>
  <si>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</si>
  <si>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</si>
  <si>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</si>
  <si>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</si>
  <si>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</si>
  <si>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</si>
  <si>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</si>
  <si>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</si>
  <si>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</si>
  <si>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</si>
  <si>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</si>
  <si>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</si>
  <si>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</si>
  <si>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</si>
  <si>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</si>
  <si>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</si>
  <si>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</si>
  <si>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</si>
  <si>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</si>
  <si>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</si>
  <si>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</si>
  <si>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</si>
  <si>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</si>
  <si>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</si>
  <si>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</si>
  <si>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</si>
  <si>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</si>
  <si>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</si>
  <si>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</si>
  <si>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</si>
  <si>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</si>
  <si>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</si>
  <si>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</si>
  <si>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</si>
  <si>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</si>
  <si>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</si>
  <si>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</si>
  <si>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</si>
  <si>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</si>
  <si>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</si>
  <si>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</si>
  <si>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</si>
  <si>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</si>
  <si>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</si>
  <si>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</si>
  <si>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</si>
  <si>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</si>
  <si>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</si>
  <si>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</si>
  <si>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</si>
  <si>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</si>
  <si>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</si>
  <si>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</si>
  <si>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</si>
  <si>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</si>
  <si>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</si>
  <si>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</si>
  <si>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</si>
  <si>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</si>
  <si>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</si>
  <si>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</si>
  <si>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</si>
  <si>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</si>
  <si>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</si>
  <si>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</si>
  <si>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</si>
  <si>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</si>
  <si>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</si>
  <si>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</si>
  <si>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</si>
  <si>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</si>
  <si>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</si>
  <si>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</si>
  <si>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</si>
  <si>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</si>
  <si>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</si>
  <si>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</si>
  <si>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</si>
  <si>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</si>
  <si>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</si>
  <si>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</si>
  <si>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</si>
  <si>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</si>
  <si>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</si>
  <si>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</si>
  <si>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</si>
  <si>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</si>
  <si>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</si>
  <si>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</si>
  <si>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</si>
  <si>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</si>
  <si>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</si>
  <si>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</si>
  <si>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</si>
  <si>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</si>
  <si>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</si>
  <si>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</si>
  <si>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</si>
  <si>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</si>
  <si>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</si>
  <si>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</si>
  <si>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</si>
  <si>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</si>
  <si>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</si>
  <si>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</si>
  <si>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</si>
  <si>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</si>
  <si>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</si>
  <si>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</si>
  <si>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</si>
  <si>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</si>
  <si>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</si>
  <si>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</si>
  <si>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</si>
  <si>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</si>
  <si>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</si>
  <si>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</si>
  <si>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</si>
  <si>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</si>
  <si>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</si>
  <si>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</si>
  <si>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</si>
  <si>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</si>
  <si>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</si>
  <si>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</si>
  <si>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</si>
  <si>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</si>
  <si>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</si>
  <si>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</si>
  <si>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</si>
  <si>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</si>
  <si>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</si>
  <si>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</si>
  <si>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</si>
  <si>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</si>
  <si>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</si>
  <si>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</si>
  <si>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</si>
  <si>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</si>
  <si>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</si>
  <si>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</si>
  <si>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</si>
  <si>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</si>
  <si>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</si>
  <si>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</si>
  <si>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</si>
  <si>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</si>
  <si>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</si>
  <si>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</si>
  <si>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</si>
  <si>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</si>
  <si>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</si>
  <si>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</si>
  <si>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</si>
  <si>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</si>
  <si>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</si>
  <si>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</si>
  <si>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</si>
  <si>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</si>
  <si>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</si>
  <si>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</si>
  <si>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</si>
  <si>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</si>
  <si>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</si>
  <si>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</si>
  <si>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</si>
  <si>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</si>
  <si>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</si>
  <si>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</si>
  <si>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</si>
  <si>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</si>
  <si>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</si>
  <si>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</si>
  <si>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</si>
  <si>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</si>
  <si>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</si>
  <si>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</si>
  <si>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</si>
  <si>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</si>
  <si>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</si>
  <si>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</si>
  <si>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</si>
  <si>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</si>
  <si>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</si>
  <si>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</si>
  <si>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</si>
  <si>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</si>
  <si>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</si>
  <si>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</si>
  <si>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</si>
  <si>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</si>
  <si>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</si>
  <si>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</si>
  <si>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</si>
  <si>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</si>
  <si>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</si>
  <si>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</si>
  <si>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</si>
  <si>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</si>
  <si>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</si>
  <si>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</si>
  <si>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</si>
  <si>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</si>
  <si>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</si>
  <si>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</si>
  <si>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</si>
  <si>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</si>
  <si>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</si>
  <si>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</si>
  <si>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</si>
  <si>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</si>
  <si>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</si>
  <si>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</si>
  <si>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</si>
  <si>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</si>
  <si>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</si>
  <si>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</si>
  <si>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</si>
  <si>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</si>
  <si>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</si>
  <si>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</si>
  <si>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</si>
  <si>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</si>
  <si>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</si>
  <si>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</si>
  <si>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</si>
  <si>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</si>
  <si>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</si>
  <si>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</si>
  <si>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</si>
  <si>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</si>
  <si>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</si>
  <si>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</si>
  <si>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</si>
  <si>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</si>
  <si>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</si>
  <si>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</si>
  <si>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</si>
  <si>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</si>
  <si>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</si>
  <si>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</si>
  <si>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</si>
  <si>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</si>
  <si>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</si>
  <si>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</si>
  <si>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</si>
  <si>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</si>
  <si>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</si>
  <si>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</si>
  <si>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</si>
  <si>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</si>
  <si>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</si>
  <si>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</si>
  <si>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</si>
  <si>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</si>
  <si>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</si>
  <si>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</si>
  <si>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</si>
  <si>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</si>
  <si>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</si>
  <si>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</si>
  <si>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</si>
  <si>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</si>
  <si>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</si>
  <si>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</si>
  <si>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</si>
  <si>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</si>
  <si>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</si>
  <si>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</si>
  <si>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</si>
  <si>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</si>
  <si>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</si>
  <si>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</si>
  <si>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</si>
  <si>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</si>
  <si>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</si>
  <si>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</si>
  <si>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</si>
  <si>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</si>
  <si>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</si>
  <si>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</si>
  <si>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</si>
  <si>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</si>
  <si>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</si>
  <si>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</si>
  <si>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</si>
  <si>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</si>
  <si>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</si>
  <si>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</si>
  <si>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</si>
  <si>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</si>
  <si>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</si>
  <si>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</si>
  <si>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</si>
  <si>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</si>
  <si>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</si>
  <si>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</si>
  <si>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</si>
  <si>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</si>
  <si>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</si>
  <si>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</si>
  <si>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</si>
  <si>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</si>
  <si>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</si>
  <si>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</si>
  <si>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</si>
  <si>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</si>
  <si>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</si>
  <si>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</si>
  <si>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</si>
  <si>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</si>
  <si>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</si>
  <si>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</si>
  <si>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</si>
  <si>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</si>
  <si>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</si>
  <si>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</si>
  <si>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</si>
  <si>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</si>
  <si>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</si>
  <si>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</si>
  <si>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</si>
  <si>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</si>
  <si>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</si>
  <si>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</si>
  <si>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</si>
  <si>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</si>
  <si>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</si>
  <si>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</si>
  <si>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</si>
  <si>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</si>
  <si>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</si>
  <si>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</si>
  <si>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</si>
  <si>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</si>
  <si>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</si>
  <si>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</si>
  <si>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</si>
  <si>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</si>
  <si>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</si>
  <si>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</si>
  <si>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</si>
  <si>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</si>
  <si>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</si>
  <si>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</si>
  <si>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</si>
  <si>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</si>
  <si>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</si>
  <si>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</si>
  <si>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</si>
  <si>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</si>
  <si>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</si>
  <si>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</si>
  <si>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</si>
  <si>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</si>
  <si>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</si>
  <si>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</si>
  <si>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</si>
  <si>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</si>
  <si>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</si>
  <si>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</si>
  <si>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</si>
  <si>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</si>
  <si>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</si>
  <si>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</si>
  <si>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</si>
  <si>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</si>
  <si>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</si>
  <si>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</si>
  <si>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</si>
  <si>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</si>
  <si>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</si>
  <si>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</si>
  <si>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</si>
  <si>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</si>
  <si>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</si>
  <si>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</si>
  <si>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</si>
  <si>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</si>
  <si>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</si>
  <si>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</si>
  <si>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</si>
  <si>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</si>
  <si>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</si>
  <si>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</si>
  <si>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</si>
  <si>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</si>
  <si>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</si>
  <si>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</si>
  <si>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</si>
  <si>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</si>
  <si>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</si>
  <si>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</si>
  <si>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</si>
  <si>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</si>
  <si>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</si>
  <si>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</si>
  <si>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</si>
  <si>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</si>
  <si>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</si>
  <si>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</si>
  <si>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</si>
  <si>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</si>
  <si>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</si>
  <si>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</si>
  <si>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</si>
  <si>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</si>
  <si>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</si>
  <si>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</si>
  <si>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</si>
  <si>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</si>
  <si>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</si>
  <si>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</si>
  <si>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</si>
  <si>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</si>
  <si>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</si>
  <si>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</si>
  <si>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</si>
  <si>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</si>
  <si>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</si>
  <si>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</si>
  <si>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</si>
  <si>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</si>
  <si>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</si>
  <si>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</si>
  <si>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</si>
  <si>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</si>
  <si>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</si>
  <si>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</si>
  <si>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</si>
  <si>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</si>
  <si>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</si>
  <si>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</si>
  <si>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</si>
  <si>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</si>
  <si>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</si>
  <si>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</si>
  <si>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</si>
  <si>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</si>
  <si>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</si>
  <si>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</si>
  <si>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</si>
  <si>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</si>
  <si>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</si>
  <si>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</si>
  <si>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</si>
  <si>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</si>
  <si>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</si>
  <si>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</si>
  <si>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</si>
  <si>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</si>
  <si>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</si>
  <si>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</si>
  <si>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</si>
  <si>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</si>
  <si>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</si>
  <si>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</si>
  <si>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</si>
  <si>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</si>
  <si>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</si>
  <si>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</si>
  <si>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</si>
  <si>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</si>
  <si>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</si>
  <si>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</si>
  <si>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</si>
  <si>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</si>
  <si>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</si>
  <si>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</si>
  <si>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</si>
  <si>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</si>
  <si>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</si>
  <si>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</si>
  <si>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</si>
  <si>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</si>
  <si>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</si>
  <si>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</si>
  <si>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</si>
  <si>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</si>
  <si>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</si>
  <si>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</si>
  <si>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</si>
  <si>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</si>
  <si>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</si>
  <si>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</si>
  <si>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</si>
  <si>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</si>
  <si>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</si>
  <si>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</si>
  <si>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</si>
  <si>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</si>
  <si>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</si>
  <si>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</si>
  <si>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</si>
  <si>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</si>
  <si>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</si>
  <si>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</si>
  <si>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</si>
  <si>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</si>
  <si>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</si>
  <si>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</si>
  <si>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</si>
  <si>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</si>
  <si>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</si>
  <si>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</si>
  <si>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</si>
  <si>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</si>
  <si>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</si>
  <si>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</si>
  <si>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</si>
  <si>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</si>
  <si>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</si>
  <si>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</si>
  <si>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</si>
  <si>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</si>
  <si>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</si>
  <si>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</si>
  <si>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</si>
  <si>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</si>
  <si>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</si>
  <si>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</si>
  <si>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</si>
  <si>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</si>
  <si>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</si>
  <si>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</si>
  <si>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</si>
  <si>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</si>
  <si>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</si>
  <si>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</si>
  <si>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</si>
  <si>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</si>
  <si>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</si>
  <si>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</si>
  <si>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</si>
  <si>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</si>
  <si>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</si>
  <si>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</si>
  <si>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</si>
  <si>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</si>
  <si>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</si>
  <si>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</si>
  <si>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</si>
  <si>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</si>
  <si>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</si>
  <si>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</si>
  <si>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</si>
  <si>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</si>
  <si>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</si>
  <si>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</si>
  <si>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</si>
  <si>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</si>
  <si>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</si>
  <si>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</si>
  <si>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</si>
  <si>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</si>
  <si>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</si>
  <si>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</si>
  <si>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</si>
  <si>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</si>
  <si>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</si>
  <si>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</si>
  <si>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</si>
  <si>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</si>
  <si>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</si>
  <si>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</si>
  <si>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</si>
  <si>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</si>
  <si>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</si>
  <si>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</si>
  <si>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</si>
  <si>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</si>
  <si>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</si>
  <si>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</si>
  <si>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</si>
  <si>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</si>
  <si>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</si>
  <si>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</si>
  <si>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</si>
  <si>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</si>
  <si>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</si>
  <si>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</si>
  <si>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</si>
  <si>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</si>
  <si>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</si>
  <si>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</si>
  <si>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</si>
  <si>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</si>
  <si>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</si>
  <si>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</si>
  <si>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</si>
  <si>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</si>
  <si>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</si>
  <si>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</si>
  <si>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</si>
  <si>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</si>
  <si>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</si>
  <si>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</si>
  <si>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</si>
  <si>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</si>
  <si>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</si>
  <si>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</si>
  <si>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</si>
  <si>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</si>
  <si>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</si>
  <si>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</si>
  <si>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</si>
  <si>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</si>
  <si>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</si>
  <si>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</si>
  <si>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</si>
  <si>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</si>
  <si>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</si>
  <si>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</si>
  <si>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</si>
  <si>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</si>
  <si>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</si>
  <si>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</si>
  <si>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</si>
  <si>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</si>
  <si>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</si>
  <si>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</si>
  <si>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</si>
  <si>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</si>
  <si>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</si>
  <si>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</si>
  <si>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</si>
  <si>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</si>
  <si>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</si>
  <si>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</si>
  <si>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</si>
  <si>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</si>
  <si>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</si>
  <si>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</si>
  <si>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</si>
  <si>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</si>
  <si>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</si>
  <si>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</si>
  <si>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</si>
  <si>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</si>
  <si>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</si>
  <si>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</si>
  <si>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</si>
  <si>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</si>
  <si>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</si>
  <si>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</si>
  <si>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</si>
  <si>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</si>
  <si>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</si>
  <si>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</si>
  <si>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</si>
  <si>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</si>
  <si>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</si>
  <si>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</si>
  <si>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</si>
  <si>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</si>
  <si>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</si>
  <si>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</si>
  <si>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</si>
  <si>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</si>
  <si>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</si>
  <si>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</si>
  <si>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</si>
  <si>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</si>
  <si>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</si>
  <si>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</si>
  <si>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</si>
  <si>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</si>
  <si>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</si>
  <si>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</si>
  <si>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</si>
  <si>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</si>
  <si>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</si>
  <si>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</si>
  <si>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</si>
  <si>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</si>
  <si>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</si>
  <si>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</si>
  <si>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</si>
  <si>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</si>
  <si>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</si>
  <si>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</si>
  <si>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</si>
  <si>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</si>
  <si>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</si>
  <si>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</si>
  <si>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</si>
  <si>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</si>
  <si>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</si>
  <si>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</si>
  <si>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</si>
  <si>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</si>
  <si>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</si>
  <si>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</si>
  <si>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</si>
  <si>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</si>
  <si>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</si>
  <si>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</si>
  <si>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</si>
  <si>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</si>
  <si>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</si>
  <si>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</si>
  <si>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</si>
  <si>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</si>
  <si>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</si>
  <si>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</si>
  <si>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</si>
  <si>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</si>
  <si>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</si>
  <si>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</si>
  <si>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</si>
  <si>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</si>
  <si>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</si>
  <si>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</si>
  <si>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</si>
  <si>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</si>
  <si>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</si>
  <si>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</si>
  <si>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</si>
  <si>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</si>
  <si>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</si>
  <si>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</si>
  <si>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</si>
  <si>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</si>
  <si>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</si>
  <si>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</si>
  <si>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</si>
  <si>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</si>
  <si>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</si>
  <si>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</si>
  <si>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</si>
  <si>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</si>
  <si>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</si>
  <si>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</si>
  <si>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</si>
  <si>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</si>
  <si>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</si>
  <si>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</si>
  <si>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</si>
  <si>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</si>
  <si>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</si>
  <si>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</si>
  <si>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</si>
  <si>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</si>
  <si>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</si>
  <si>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</si>
  <si>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</si>
  <si>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</si>
  <si>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</si>
  <si>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</si>
  <si>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</si>
  <si>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</si>
  <si>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</si>
  <si>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</si>
  <si>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</si>
  <si>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</si>
  <si>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</si>
  <si>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</si>
  <si>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</si>
  <si>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</si>
  <si>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</si>
  <si>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</si>
  <si>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</si>
  <si>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</si>
  <si>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</si>
  <si>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</si>
  <si>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</si>
  <si>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</si>
  <si>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</si>
  <si>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</si>
  <si>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</si>
  <si>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</si>
  <si>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</si>
  <si>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</si>
  <si>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</si>
  <si>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</si>
  <si>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</si>
  <si>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</si>
  <si>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</si>
  <si>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</si>
  <si>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</si>
  <si>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</si>
  <si>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</si>
  <si>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</si>
  <si>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</si>
  <si>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</si>
  <si>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</si>
  <si>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</si>
  <si>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</si>
  <si>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</si>
  <si>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</si>
  <si>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</si>
  <si>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</si>
  <si>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</si>
  <si>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</si>
  <si>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</si>
  <si>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</si>
  <si>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</si>
  <si>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</si>
  <si>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</si>
  <si>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</si>
  <si>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</si>
  <si>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</si>
  <si>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</si>
  <si>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</si>
  <si>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</si>
  <si>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</si>
  <si>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</si>
  <si>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</si>
  <si>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</si>
  <si>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</si>
  <si>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</si>
  <si>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</si>
  <si>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</si>
  <si>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</si>
  <si>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</si>
  <si>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</si>
  <si>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</si>
  <si>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</si>
  <si>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</si>
  <si>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</si>
  <si>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</si>
  <si>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</si>
  <si>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</si>
  <si>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</si>
  <si>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</si>
  <si>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</si>
  <si>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</si>
  <si>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</si>
  <si>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</si>
  <si>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</si>
  <si>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</si>
  <si>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</si>
  <si>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</si>
  <si>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</si>
  <si>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</si>
  <si>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</si>
  <si>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</si>
  <si>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</si>
  <si>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</si>
  <si>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</si>
  <si>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</si>
  <si>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</si>
  <si>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</si>
  <si>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</si>
  <si>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</si>
  <si>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</si>
  <si>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</si>
  <si>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</si>
  <si>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</si>
  <si>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</si>
  <si>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</si>
  <si>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</si>
  <si>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</si>
  <si>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</si>
  <si>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</si>
  <si>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</si>
  <si>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</si>
  <si>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</si>
  <si>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</si>
  <si>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</si>
  <si>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</si>
  <si>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</si>
  <si>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</si>
  <si>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</si>
  <si>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</si>
  <si>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</si>
  <si>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</si>
  <si>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</si>
  <si>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</si>
  <si>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</si>
  <si>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</si>
  <si>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</si>
  <si>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</si>
  <si>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</si>
  <si>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</si>
  <si>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</si>
  <si>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</si>
  <si>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</si>
  <si>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</si>
  <si>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</si>
  <si>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</si>
  <si>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</si>
  <si>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</si>
  <si>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</si>
  <si>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</si>
  <si>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</si>
  <si>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</si>
  <si>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</si>
  <si>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</si>
  <si>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</si>
  <si>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</si>
  <si>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</si>
  <si>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</si>
  <si>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</si>
  <si>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</si>
  <si>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</si>
  <si>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</si>
  <si>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</si>
  <si>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</si>
  <si>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</si>
  <si>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</si>
  <si>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</si>
  <si>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</si>
  <si>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</si>
  <si>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</si>
  <si>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</si>
  <si>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</si>
  <si>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</si>
  <si>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</si>
  <si>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</si>
  <si>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</si>
  <si>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</si>
  <si>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</si>
  <si>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</si>
  <si>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</si>
  <si>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</si>
  <si>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</si>
  <si>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</si>
  <si>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</si>
  <si>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</si>
  <si>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</si>
  <si>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</si>
  <si>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</si>
  <si>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</si>
  <si>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</si>
  <si>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</si>
  <si>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</si>
  <si>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</si>
  <si>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</si>
  <si>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</si>
  <si>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</si>
  <si>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</si>
  <si>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</si>
  <si>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</si>
  <si>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</si>
  <si>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</si>
  <si>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</si>
  <si>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</si>
  <si>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</si>
  <si>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</si>
  <si>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</si>
  <si>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</si>
  <si>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</si>
  <si>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</si>
  <si>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</si>
  <si>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</si>
  <si>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</si>
  <si>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</si>
  <si>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</si>
  <si>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</si>
  <si>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</si>
  <si>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</si>
  <si>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</si>
  <si>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</si>
  <si>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</si>
  <si>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</si>
  <si>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</si>
  <si>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</si>
  <si>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</si>
  <si>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</si>
  <si>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</si>
  <si>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</si>
  <si>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</si>
  <si>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</si>
  <si>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</si>
  <si>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</si>
  <si>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</si>
  <si>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</si>
  <si>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</si>
  <si>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</si>
  <si>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</si>
  <si>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</si>
  <si>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</si>
  <si>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</si>
  <si>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</si>
  <si>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</si>
  <si>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</si>
  <si>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</si>
  <si>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</si>
  <si>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</si>
  <si>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</si>
  <si>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</si>
  <si>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</si>
  <si>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</si>
  <si>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</si>
  <si>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</si>
  <si>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</si>
  <si>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</si>
  <si>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</si>
  <si>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</si>
  <si>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</si>
  <si>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</si>
  <si>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</si>
  <si>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</si>
  <si>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</si>
  <si>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</si>
  <si>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</si>
  <si>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</si>
  <si>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</si>
  <si>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</si>
  <si>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</si>
  <si>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</si>
  <si>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</si>
  <si>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</si>
  <si>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</si>
  <si>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</si>
  <si>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</si>
  <si>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</si>
  <si>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</si>
  <si>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</si>
  <si>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</si>
  <si>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</si>
  <si>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</si>
  <si>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</si>
  <si>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</si>
  <si>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</si>
  <si>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</si>
  <si>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</si>
  <si>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</si>
  <si>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</si>
  <si>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</si>
  <si>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</si>
  <si>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</si>
  <si>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</si>
  <si>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</si>
  <si>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</si>
  <si>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</si>
  <si>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</si>
  <si>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</si>
  <si>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</si>
  <si>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</si>
  <si>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</si>
  <si>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</si>
  <si>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</si>
  <si>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</si>
  <si>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</si>
  <si>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</si>
  <si>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</si>
  <si>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</si>
  <si>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</si>
  <si>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</si>
  <si>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</si>
  <si>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</si>
  <si>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</si>
  <si>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</si>
  <si>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</si>
  <si>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</si>
  <si>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</si>
  <si>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</si>
  <si>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</si>
  <si>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</si>
  <si>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</si>
  <si>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</si>
  <si>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</si>
  <si>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</si>
  <si>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</si>
  <si>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</si>
  <si>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</si>
  <si>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</si>
  <si>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</si>
  <si>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</si>
  <si>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</si>
  <si>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</si>
  <si>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</si>
  <si>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</si>
  <si>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</si>
  <si>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</si>
  <si>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</si>
  <si>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</si>
  <si>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</si>
  <si>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</si>
  <si>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</si>
  <si>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</si>
  <si>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</si>
  <si>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</si>
  <si>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</si>
  <si>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</si>
  <si>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</si>
  <si>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</si>
  <si>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</si>
  <si>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</si>
  <si>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</si>
  <si>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</si>
  <si>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</si>
  <si>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</si>
  <si>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</si>
  <si>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</si>
  <si>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</si>
  <si>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</si>
  <si>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</si>
  <si>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</si>
  <si>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</si>
  <si>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</si>
  <si>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</si>
  <si>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</si>
  <si>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</si>
  <si>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</si>
  <si>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</si>
  <si>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</si>
  <si>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</si>
  <si>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</si>
  <si>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</si>
  <si>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</si>
  <si>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</si>
  <si>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</si>
  <si>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</si>
  <si>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</si>
  <si>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</si>
  <si>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</si>
  <si>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</si>
  <si>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</si>
  <si>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</si>
  <si>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</si>
  <si>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</si>
  <si>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</si>
  <si>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</si>
  <si>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</si>
  <si>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</si>
  <si>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</si>
  <si>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</si>
  <si>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</si>
  <si>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</si>
  <si>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</si>
  <si>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</si>
  <si>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</si>
  <si>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</si>
  <si>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</si>
  <si>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</si>
  <si>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</si>
  <si>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</si>
  <si>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</si>
  <si>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</si>
  <si>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</si>
  <si>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</si>
  <si>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</si>
  <si>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</si>
  <si>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</si>
  <si>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</si>
  <si>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</si>
  <si>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</si>
  <si>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</si>
  <si>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</si>
  <si>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</si>
  <si>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</si>
  <si>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</si>
  <si>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</si>
  <si>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</si>
  <si>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</si>
  <si>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</si>
  <si>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</si>
  <si>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</si>
  <si>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</si>
  <si>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</si>
  <si>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</si>
  <si>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</si>
  <si>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</si>
  <si>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</si>
  <si>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</si>
  <si>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</si>
  <si>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</si>
  <si>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</si>
  <si>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</si>
  <si>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</si>
  <si>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</si>
  <si>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</si>
  <si>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</si>
  <si>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</si>
  <si>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</si>
  <si>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</si>
  <si>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</si>
  <si>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</si>
  <si>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</si>
  <si>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</si>
  <si>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</si>
  <si>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</si>
  <si>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</si>
  <si>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</si>
  <si>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</si>
  <si>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</si>
  <si>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</si>
  <si>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</si>
  <si>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</si>
  <si>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</si>
  <si>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</si>
  <si>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</si>
  <si>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</si>
  <si>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</si>
  <si>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</si>
  <si>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</si>
  <si>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</si>
  <si>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</si>
  <si>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</si>
  <si>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</si>
  <si>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</si>
  <si>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</si>
  <si>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</si>
  <si>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</si>
  <si>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</si>
  <si>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</si>
  <si>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</si>
  <si>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</si>
  <si>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</si>
  <si>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</si>
  <si>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</si>
  <si>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</si>
  <si>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</si>
  <si>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</si>
  <si>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</si>
  <si>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</si>
  <si>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</si>
  <si>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</si>
  <si>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</si>
  <si>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</si>
  <si>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</si>
  <si>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</si>
  <si>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</si>
  <si>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</si>
  <si>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</si>
  <si>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</si>
  <si>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</si>
  <si>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</si>
  <si>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</si>
  <si>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</si>
  <si>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</si>
  <si>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</si>
  <si>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</si>
  <si>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</si>
  <si>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</si>
  <si>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</si>
  <si>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</si>
  <si>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</si>
  <si>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</si>
  <si>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</si>
  <si>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</si>
  <si>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</si>
  <si>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</si>
  <si>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</si>
  <si>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</si>
  <si>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</si>
  <si>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</si>
  <si>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</si>
  <si>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</si>
  <si>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</si>
  <si>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</si>
  <si>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</si>
  <si>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</si>
  <si>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</si>
  <si>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</si>
  <si>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</si>
  <si>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</si>
  <si>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</si>
  <si>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</si>
  <si>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</si>
  <si>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</si>
  <si>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</si>
  <si>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</si>
  <si>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</si>
  <si>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</si>
  <si>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</si>
  <si>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</si>
  <si>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</si>
  <si>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</si>
  <si>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</si>
  <si>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</si>
  <si>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</si>
  <si>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</si>
  <si>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</si>
  <si>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</si>
  <si>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</si>
  <si>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</si>
  <si>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</si>
  <si>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</si>
  <si>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</si>
  <si>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</si>
  <si>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</si>
  <si>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</si>
  <si>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</si>
  <si>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</si>
  <si>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</si>
  <si>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</si>
  <si>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</si>
  <si>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</si>
  <si>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</si>
  <si>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</si>
  <si>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</si>
  <si>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</si>
  <si>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</si>
  <si>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</si>
  <si>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</si>
  <si>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</si>
  <si>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</si>
  <si>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</si>
  <si>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</si>
  <si>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</si>
  <si>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</si>
  <si>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</si>
  <si>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</si>
  <si>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</si>
  <si>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</si>
  <si>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</si>
  <si>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</si>
  <si>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</si>
  <si>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</si>
  <si>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</si>
  <si>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</si>
  <si>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</si>
  <si>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</si>
  <si>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</si>
  <si>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</si>
  <si>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</si>
  <si>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</si>
  <si>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</si>
  <si>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</si>
  <si>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</si>
  <si>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</si>
  <si>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</si>
  <si>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</si>
  <si>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</si>
  <si>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</si>
  <si>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</si>
  <si>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</si>
  <si>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</si>
  <si>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</si>
  <si>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</si>
  <si>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</si>
  <si>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</si>
  <si>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</si>
  <si>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</si>
  <si>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</si>
  <si>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</si>
  <si>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</si>
  <si>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</si>
  <si>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</si>
  <si>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</si>
  <si>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</si>
  <si>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</si>
  <si>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</si>
  <si>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</si>
  <si>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</si>
  <si>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</si>
  <si>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</si>
  <si>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</si>
  <si>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</si>
  <si>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</si>
  <si>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</si>
  <si>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</si>
  <si>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</si>
  <si>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</si>
  <si>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</si>
  <si>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</si>
  <si>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</si>
  <si>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</si>
  <si>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</si>
  <si>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</si>
  <si>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</si>
  <si>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</si>
  <si>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</si>
  <si>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</si>
  <si>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</si>
  <si>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</si>
  <si>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</si>
  <si>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</si>
  <si>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</si>
  <si>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</si>
  <si>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</si>
  <si>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</si>
  <si>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</si>
  <si>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</si>
  <si>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</si>
  <si>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</si>
  <si>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</si>
  <si>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</si>
  <si>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</si>
  <si>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</si>
  <si>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</si>
  <si>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</si>
  <si>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</si>
  <si>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</si>
  <si>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</si>
  <si>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</si>
  <si>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</si>
  <si>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</si>
  <si>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</si>
  <si>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</si>
  <si>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</si>
  <si>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</si>
  <si>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</si>
  <si>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</si>
  <si>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</si>
  <si>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</si>
  <si>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</si>
  <si>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</si>
  <si>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</si>
  <si>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</si>
  <si>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</si>
  <si>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</si>
  <si>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</si>
  <si>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</si>
  <si>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</si>
  <si>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</si>
  <si>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</si>
  <si>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</si>
  <si>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</si>
  <si>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</si>
  <si>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</si>
  <si>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</si>
  <si>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</si>
  <si>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</si>
  <si>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</si>
  <si>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</si>
  <si>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</si>
  <si>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</si>
  <si>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</si>
  <si>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</si>
  <si>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</si>
  <si>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</si>
  <si>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</si>
  <si>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</si>
  <si>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</si>
  <si>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</si>
  <si>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</si>
  <si>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</si>
  <si>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</si>
  <si>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</si>
  <si>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</si>
  <si>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</si>
  <si>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</si>
  <si>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</si>
  <si>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</si>
  <si>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</si>
  <si>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</si>
  <si>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</si>
  <si>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</si>
  <si>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</si>
  <si>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</si>
  <si>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</si>
  <si>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</si>
  <si>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</si>
  <si>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</si>
  <si>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</si>
  <si>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</si>
  <si>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</si>
  <si>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</si>
  <si>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</si>
  <si>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</si>
  <si>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</si>
  <si>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</si>
  <si>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</si>
  <si>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</si>
  <si>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</si>
  <si>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</si>
  <si>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</si>
  <si>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</si>
  <si>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</si>
  <si>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</si>
  <si>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</si>
  <si>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</si>
  <si>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</si>
  <si>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</si>
  <si>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</si>
  <si>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</si>
  <si>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</si>
  <si>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</si>
  <si>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</si>
  <si>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</si>
  <si>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</si>
  <si>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</si>
  <si>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</si>
  <si>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</si>
  <si>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</si>
  <si>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</si>
  <si>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</si>
  <si>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</si>
  <si>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</si>
  <si>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</si>
  <si>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</si>
  <si>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</si>
  <si>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</si>
  <si>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</si>
  <si>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</si>
  <si>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</si>
  <si>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</si>
  <si>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</si>
  <si>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</si>
  <si>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</si>
  <si>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</si>
  <si>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</si>
  <si>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</si>
  <si>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</si>
  <si>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</si>
  <si>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</si>
  <si>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</si>
  <si>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</si>
  <si>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</si>
  <si>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</si>
  <si>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</si>
  <si>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</si>
  <si>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</si>
  <si>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</si>
  <si>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</si>
  <si>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</si>
  <si>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</si>
  <si>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</si>
  <si>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</si>
  <si>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</si>
  <si>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</si>
  <si>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</si>
  <si>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</si>
  <si>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</si>
  <si>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</si>
  <si>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</si>
  <si>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</si>
  <si>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</si>
  <si>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</si>
  <si>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</si>
  <si>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</si>
  <si>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</si>
  <si>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</si>
  <si>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</si>
  <si>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</si>
  <si>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</si>
  <si>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</si>
  <si>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</si>
  <si>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</si>
  <si>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</si>
  <si>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</si>
  <si>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</si>
  <si>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</si>
  <si>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</si>
  <si>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</si>
  <si>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</si>
  <si>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</si>
  <si>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</si>
  <si>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</si>
  <si>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</si>
  <si>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</si>
  <si>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</si>
  <si>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</si>
  <si>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</si>
  <si>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</si>
  <si>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</si>
  <si>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</si>
  <si>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</si>
  <si>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</si>
  <si>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</si>
  <si>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</si>
  <si>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</si>
  <si>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</si>
  <si>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</si>
  <si>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</si>
  <si>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</si>
  <si>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</si>
  <si>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</si>
  <si>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</si>
  <si>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</si>
  <si>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</si>
  <si>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</si>
  <si>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</si>
  <si>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</si>
  <si>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</si>
  <si>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</si>
  <si>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</si>
  <si>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</si>
  <si>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</si>
  <si>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</si>
  <si>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</si>
  <si>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</si>
  <si>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</si>
  <si>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</si>
  <si>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</si>
  <si>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</si>
  <si>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</si>
  <si>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</si>
  <si>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</si>
  <si>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</si>
  <si>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</si>
  <si>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</si>
  <si>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</si>
  <si>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</si>
  <si>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</si>
  <si>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</si>
  <si>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</si>
  <si>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</si>
  <si>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</si>
  <si>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</si>
  <si>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</si>
  <si>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</si>
  <si>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</si>
  <si>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</si>
  <si>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</si>
  <si>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</si>
  <si>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</si>
  <si>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</si>
  <si>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</si>
  <si>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</si>
  <si>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</si>
  <si>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</si>
  <si>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</si>
  <si>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</si>
  <si>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</si>
  <si>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</si>
  <si>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</si>
  <si>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</si>
  <si>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</si>
  <si>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</si>
  <si>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</si>
  <si>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</si>
  <si>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</si>
  <si>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</si>
  <si>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</si>
  <si>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</si>
  <si>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</si>
  <si>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</si>
  <si>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</si>
  <si>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</si>
  <si>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</si>
  <si>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</si>
  <si>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</si>
  <si>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</si>
  <si>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</si>
  <si>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</si>
  <si>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</si>
  <si>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</si>
  <si>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</si>
  <si>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</si>
  <si>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</si>
  <si>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</si>
  <si>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</si>
  <si>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</si>
  <si>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</si>
  <si>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</si>
  <si>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</si>
  <si>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</si>
  <si>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</si>
  <si>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</si>
  <si>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</si>
  <si>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</si>
  <si>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</si>
  <si>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</si>
  <si>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</si>
  <si>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</si>
  <si>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</si>
  <si>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</si>
  <si>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</si>
  <si>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</si>
  <si>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</si>
  <si>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</si>
  <si>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</si>
  <si>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</si>
  <si>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</si>
  <si>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</si>
  <si>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</si>
  <si>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</si>
  <si>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</si>
  <si>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</si>
  <si>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</si>
  <si>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</si>
  <si>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</si>
  <si>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</si>
  <si>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</si>
  <si>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</si>
  <si>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</si>
  <si>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</si>
  <si>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</si>
  <si>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</si>
  <si>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</si>
  <si>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</si>
  <si>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</si>
  <si>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</si>
  <si>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</si>
  <si>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</si>
  <si>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</si>
  <si>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</si>
  <si>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</si>
  <si>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</si>
  <si>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</si>
  <si>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</si>
  <si>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</si>
  <si>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</si>
  <si>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</si>
  <si>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</si>
  <si>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</si>
  <si>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</si>
  <si>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</si>
  <si>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</si>
  <si>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</si>
  <si>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</si>
  <si>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</si>
  <si>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</si>
  <si>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</si>
  <si>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</si>
  <si>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</si>
  <si>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</si>
  <si>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</si>
  <si>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</si>
  <si>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</si>
  <si>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</si>
  <si>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</si>
  <si>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</si>
  <si>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</si>
  <si>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</si>
  <si>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</si>
  <si>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</si>
  <si>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</si>
  <si>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</si>
  <si>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</si>
  <si>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</si>
  <si>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</si>
  <si>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</si>
  <si>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</si>
  <si>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</si>
  <si>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</si>
  <si>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</si>
  <si>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</si>
  <si>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</si>
  <si>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</si>
  <si>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</si>
  <si>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</si>
  <si>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</si>
  <si>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</si>
  <si>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</si>
  <si>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</si>
  <si>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</si>
  <si>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</si>
  <si>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</si>
  <si>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</si>
  <si>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</si>
  <si>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</si>
  <si>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</si>
  <si>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</si>
  <si>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</si>
  <si>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</si>
  <si>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</si>
  <si>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</si>
  <si>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</si>
  <si>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</si>
  <si>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</si>
  <si>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</si>
  <si>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</si>
  <si>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</si>
  <si>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</si>
  <si>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</si>
  <si>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</si>
  <si>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</si>
  <si>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</si>
  <si>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</si>
  <si>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</si>
  <si>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</si>
  <si>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</si>
  <si>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</si>
  <si>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</si>
  <si>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</si>
  <si>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</si>
  <si>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</si>
  <si>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</si>
  <si>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</si>
  <si>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</si>
  <si>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</si>
  <si>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</si>
  <si>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</si>
  <si>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</si>
  <si>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</si>
  <si>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</si>
  <si>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</si>
  <si>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</si>
  <si>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</si>
  <si>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</si>
  <si>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</si>
  <si>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</si>
  <si>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</si>
  <si>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</si>
  <si>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</si>
  <si>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</si>
  <si>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</si>
  <si>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</si>
  <si>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</si>
  <si>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</si>
  <si>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</si>
  <si>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</si>
  <si>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</si>
  <si>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</si>
  <si>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</si>
  <si>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</si>
  <si>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</si>
  <si>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</si>
  <si>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</si>
  <si>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</si>
  <si>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</si>
  <si>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</si>
  <si>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</si>
  <si>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</si>
  <si>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</si>
  <si>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</si>
  <si>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</si>
  <si>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</si>
  <si>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</si>
  <si>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</si>
  <si>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</si>
  <si>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</si>
  <si>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</si>
  <si>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</si>
  <si>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</si>
  <si>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</si>
  <si>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</si>
  <si>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</si>
  <si>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</si>
  <si>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</si>
  <si>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</si>
  <si>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</si>
  <si>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</si>
  <si>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</si>
  <si>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</si>
  <si>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</si>
  <si>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</si>
  <si>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</si>
  <si>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</si>
  <si>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</si>
  <si>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</si>
  <si>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</si>
  <si>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</si>
  <si>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</si>
  <si>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</si>
  <si>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</si>
  <si>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</si>
  <si>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</si>
  <si>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</si>
  <si>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</si>
  <si>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</si>
  <si>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</si>
  <si>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</si>
  <si>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</si>
  <si>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</si>
  <si>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</si>
  <si>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</si>
  <si>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</si>
  <si>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</si>
  <si>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</si>
  <si>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</si>
  <si>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</si>
  <si>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</si>
  <si>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</si>
  <si>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</si>
  <si>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</si>
  <si>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</si>
  <si>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</si>
  <si>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</si>
  <si>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</si>
  <si>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</si>
  <si>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</si>
  <si>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</si>
  <si>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</si>
  <si>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</si>
  <si>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</si>
  <si>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</si>
  <si>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</si>
  <si>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</si>
  <si>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</si>
  <si>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</si>
  <si>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</si>
  <si>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</si>
  <si>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</si>
  <si>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</si>
  <si>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</si>
  <si>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</si>
  <si>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</si>
  <si>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</si>
  <si>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</si>
  <si>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</si>
  <si>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</si>
  <si>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</si>
  <si>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</si>
  <si>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</si>
  <si>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</si>
  <si>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</si>
  <si>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</si>
  <si>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</si>
  <si>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</si>
  <si>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</si>
  <si>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</si>
  <si>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</si>
  <si>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</si>
  <si>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</si>
  <si>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</si>
  <si>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</si>
  <si>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</si>
  <si>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</si>
  <si>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</si>
  <si>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</si>
  <si>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</si>
  <si>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</si>
  <si>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</si>
  <si>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</si>
  <si>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</si>
  <si>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</si>
  <si>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</si>
  <si>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</si>
  <si>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</si>
  <si>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</si>
  <si>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</si>
  <si>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</si>
  <si>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</si>
  <si>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</si>
  <si>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</si>
  <si>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</si>
  <si>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</si>
  <si>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</si>
  <si>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</si>
  <si>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</si>
  <si>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</si>
  <si>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</si>
  <si>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</si>
  <si>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</si>
  <si>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</si>
  <si>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</si>
  <si>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</si>
  <si>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</si>
  <si>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</si>
  <si>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</si>
  <si>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</si>
  <si>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</si>
  <si>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</si>
  <si>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</si>
  <si>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</si>
  <si>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</si>
  <si>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</si>
  <si>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</si>
  <si>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</si>
  <si>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</si>
  <si>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</si>
  <si>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</si>
  <si>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</si>
  <si>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</si>
  <si>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</si>
  <si>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</si>
  <si>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</si>
  <si>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</si>
  <si>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</si>
  <si>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</si>
  <si>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</si>
  <si>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</si>
  <si>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</si>
  <si>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</si>
  <si>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</si>
  <si>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</si>
  <si>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</si>
  <si>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</si>
  <si>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</si>
  <si>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</si>
  <si>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</si>
  <si>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</si>
  <si>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</si>
  <si>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</si>
  <si>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</si>
  <si>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</si>
  <si>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</si>
  <si>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</si>
  <si>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</si>
  <si>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</si>
  <si>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</si>
  <si>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</si>
  <si>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</si>
  <si>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</si>
  <si>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</si>
  <si>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</si>
  <si>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</si>
  <si>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</si>
  <si>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</si>
  <si>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</si>
  <si>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</si>
  <si>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</si>
  <si>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</si>
  <si>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</si>
  <si>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</si>
  <si>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</si>
  <si>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</si>
  <si>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</si>
  <si>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</si>
  <si>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</si>
  <si>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</si>
  <si>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</si>
  <si>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</si>
  <si>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</si>
  <si>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</si>
  <si>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</si>
  <si>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</si>
  <si>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</si>
  <si>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</si>
  <si>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</si>
  <si>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</si>
  <si>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</si>
  <si>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</si>
  <si>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</si>
  <si>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</si>
  <si>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</si>
  <si>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</si>
  <si>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</si>
  <si>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</si>
  <si>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</si>
  <si>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</si>
  <si>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</si>
  <si>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</si>
  <si>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</si>
  <si>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</si>
  <si>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</si>
  <si>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</si>
  <si>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</si>
  <si>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</si>
  <si>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</si>
  <si>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</si>
  <si>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</si>
  <si>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</si>
  <si>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</si>
  <si>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</si>
  <si>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</si>
  <si>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</si>
  <si>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</si>
  <si>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</si>
  <si>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</si>
  <si>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</si>
  <si>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</si>
  <si>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</si>
  <si>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</si>
  <si>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</si>
  <si>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</si>
  <si>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</si>
  <si>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</si>
  <si>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</si>
  <si>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</si>
  <si>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</si>
  <si>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</si>
  <si>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</si>
  <si>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</si>
  <si>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</si>
  <si>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</si>
  <si>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</si>
  <si>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</si>
  <si>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</si>
  <si>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</si>
  <si>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</si>
  <si>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</si>
  <si>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</si>
  <si>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</si>
  <si>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</si>
  <si>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</si>
  <si>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</si>
  <si>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</si>
  <si>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</si>
  <si>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</si>
  <si>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</si>
  <si>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</si>
  <si>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</si>
  <si>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</si>
  <si>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</si>
  <si>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</si>
  <si>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</si>
  <si>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</si>
  <si>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</si>
  <si>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</si>
  <si>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</si>
  <si>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</si>
  <si>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</si>
  <si>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</si>
  <si>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</si>
  <si>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</si>
  <si>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</si>
  <si>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</si>
  <si>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</si>
  <si>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</si>
  <si>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</si>
  <si>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</si>
  <si>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</si>
  <si>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</si>
  <si>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</si>
  <si>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</si>
  <si>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</si>
  <si>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</si>
  <si>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</si>
  <si>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</si>
  <si>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</si>
  <si>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</si>
  <si>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</si>
  <si>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</si>
  <si>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</si>
  <si>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</si>
  <si>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</si>
  <si>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</si>
  <si>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</si>
  <si>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</si>
  <si>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</si>
  <si>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</si>
  <si>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</si>
  <si>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</si>
  <si>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</si>
  <si>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</si>
  <si>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</si>
  <si>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</si>
  <si>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</si>
  <si>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</si>
  <si>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</si>
  <si>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</si>
  <si>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</si>
  <si>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</si>
  <si>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</si>
  <si>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</si>
  <si>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</si>
  <si>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</si>
  <si>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</si>
  <si>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</si>
  <si>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</si>
  <si>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</si>
  <si>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</si>
  <si>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</si>
  <si>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</si>
  <si>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</si>
  <si>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</si>
  <si>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</si>
  <si>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</si>
  <si>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</si>
  <si>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</si>
  <si>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</si>
  <si>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</si>
  <si>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</si>
  <si>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</si>
  <si>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</si>
  <si>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</si>
  <si>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</si>
  <si>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</si>
  <si>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</si>
  <si>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</si>
  <si>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</si>
  <si>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</si>
  <si>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</si>
  <si>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</si>
  <si>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</si>
  <si>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</si>
  <si>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</si>
  <si>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</si>
  <si>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</si>
  <si>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</si>
  <si>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</si>
  <si>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</si>
  <si>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</si>
  <si>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</si>
  <si>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</si>
  <si>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</si>
  <si>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</si>
  <si>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</si>
  <si>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</si>
  <si>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</si>
  <si>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</si>
  <si>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</si>
  <si>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</si>
  <si>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</si>
  <si>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</si>
  <si>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</si>
  <si>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</si>
  <si>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</si>
  <si>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</si>
  <si>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</si>
  <si>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</si>
  <si>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</si>
  <si>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</si>
  <si>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</si>
  <si>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</si>
  <si>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</si>
  <si>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</si>
  <si>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</si>
  <si>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</si>
  <si>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</si>
  <si>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</si>
  <si>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</si>
  <si>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</si>
  <si>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</si>
  <si>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</si>
  <si>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</si>
  <si>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</si>
  <si>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</si>
  <si>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</si>
  <si>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</si>
  <si>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</si>
  <si>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</si>
  <si>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</si>
  <si>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</si>
  <si>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</si>
  <si>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</si>
  <si>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</si>
  <si>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</si>
  <si>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</si>
  <si>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</si>
  <si>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</si>
  <si>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</si>
  <si>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</si>
  <si>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</si>
  <si>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</si>
  <si>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</si>
  <si>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</si>
  <si>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</si>
  <si>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</si>
  <si>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</si>
  <si>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</si>
  <si>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</si>
  <si>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</si>
  <si>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</si>
  <si>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</si>
  <si>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</si>
  <si>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</si>
  <si>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</si>
  <si>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</si>
  <si>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</si>
  <si>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</si>
  <si>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</si>
  <si>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</si>
  <si>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</si>
  <si>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</si>
  <si>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</si>
  <si>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</si>
  <si>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</si>
  <si>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</si>
  <si>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</si>
  <si>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</si>
  <si>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</si>
  <si>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</si>
  <si>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</si>
  <si>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</si>
  <si>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</si>
  <si>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</si>
  <si>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</si>
  <si>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</si>
  <si>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</si>
  <si>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</si>
  <si>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</si>
  <si>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</si>
  <si>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</si>
  <si>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</si>
  <si>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</si>
  <si>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</si>
  <si>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</si>
  <si>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</si>
  <si>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</si>
  <si>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</si>
  <si>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</si>
  <si>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</si>
  <si>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</si>
  <si>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</si>
  <si>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</si>
  <si>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</si>
  <si>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</si>
  <si>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</si>
  <si>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</si>
  <si>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</si>
  <si>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</si>
  <si>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</si>
  <si>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</si>
  <si>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</si>
  <si>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</si>
  <si>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</si>
  <si>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</si>
  <si>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</si>
  <si>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</si>
  <si>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</si>
  <si>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</si>
  <si>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</si>
  <si>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</si>
  <si>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</si>
  <si>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</si>
  <si>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</si>
  <si>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</si>
  <si>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</si>
  <si>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</si>
  <si>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</si>
  <si>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</si>
  <si>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</si>
  <si>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</si>
  <si>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</si>
  <si>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</si>
  <si>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</si>
  <si>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</si>
  <si>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</si>
  <si>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</si>
  <si>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</si>
  <si>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</si>
  <si>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</si>
  <si>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</si>
  <si>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</si>
  <si>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</si>
  <si>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</si>
  <si>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</si>
  <si>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</si>
  <si>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</si>
  <si>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</si>
  <si>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</si>
  <si>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</si>
  <si>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</si>
  <si>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</si>
  <si>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</si>
  <si>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</si>
  <si>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</si>
  <si>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</si>
  <si>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</si>
  <si>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</si>
  <si>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</si>
  <si>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</si>
  <si>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</si>
  <si>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</si>
  <si>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</si>
  <si>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</si>
  <si>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</si>
  <si>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</si>
  <si>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</si>
  <si>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</si>
  <si>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</si>
  <si>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</si>
  <si>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</si>
  <si>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</si>
  <si>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</si>
  <si>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</si>
  <si>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</si>
  <si>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</si>
  <si>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</si>
  <si>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</si>
  <si>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</si>
  <si>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</si>
  <si>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</si>
  <si>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</si>
  <si>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</si>
  <si>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</si>
  <si>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</si>
  <si>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</si>
  <si>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</si>
  <si>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</si>
  <si>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</si>
  <si>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</si>
  <si>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</si>
  <si>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</si>
  <si>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</si>
  <si>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</si>
  <si>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</si>
  <si>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</si>
  <si>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</si>
  <si>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</si>
  <si>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</si>
  <si>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</si>
  <si>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</si>
  <si>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</si>
  <si>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</si>
  <si>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</si>
  <si>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</si>
  <si>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</si>
  <si>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</si>
  <si>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</si>
  <si>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</si>
  <si>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</si>
  <si>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</si>
  <si>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</si>
  <si>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</si>
  <si>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</si>
  <si>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</si>
  <si>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</si>
  <si>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</si>
  <si>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</si>
  <si>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</si>
  <si>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</si>
  <si>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</si>
  <si>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</si>
  <si>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</si>
  <si>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</si>
  <si>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</si>
  <si>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</si>
  <si>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</si>
  <si>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</si>
  <si>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</si>
  <si>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</si>
  <si>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</si>
  <si>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</si>
  <si>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</si>
  <si>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</si>
  <si>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</si>
  <si>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</si>
  <si>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</si>
  <si>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</si>
  <si>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</si>
  <si>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</si>
  <si>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</si>
  <si>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</si>
  <si>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</si>
  <si>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</si>
  <si>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</si>
  <si>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</si>
  <si>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</si>
  <si>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</si>
  <si>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</si>
  <si>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</si>
  <si>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</si>
  <si>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</si>
  <si>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</si>
  <si>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</si>
  <si>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</si>
  <si>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</si>
  <si>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</si>
  <si>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</si>
  <si>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</si>
  <si>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</si>
  <si>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</si>
  <si>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</si>
  <si>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</si>
  <si>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</si>
  <si>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</si>
  <si>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</si>
  <si>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</si>
  <si>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</si>
  <si>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</si>
  <si>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</si>
  <si>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</si>
  <si>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</si>
  <si>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</si>
  <si>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</si>
  <si>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</si>
  <si>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</si>
  <si>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</si>
  <si>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</si>
  <si>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</si>
  <si>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</si>
  <si>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</si>
  <si>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</si>
  <si>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</si>
  <si>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</si>
  <si>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</si>
  <si>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</si>
  <si>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</si>
  <si>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</si>
  <si>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</si>
  <si>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</si>
  <si>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</si>
  <si>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</si>
  <si>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</si>
  <si>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</si>
  <si>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</si>
  <si>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</si>
  <si>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</si>
  <si>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</si>
  <si>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</si>
  <si>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</si>
  <si>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</si>
  <si>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</si>
  <si>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</si>
  <si>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</si>
  <si>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</si>
  <si>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</si>
  <si>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</si>
  <si>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</si>
  <si>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</si>
  <si>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</si>
  <si>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</si>
  <si>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</si>
  <si>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</si>
  <si>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</si>
  <si>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</si>
  <si>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</si>
  <si>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</si>
  <si>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</si>
  <si>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</si>
  <si>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</si>
  <si>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</si>
  <si>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</si>
  <si>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</si>
  <si>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</si>
  <si>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</si>
  <si>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</si>
  <si>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</si>
  <si>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</si>
  <si>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</si>
  <si>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</si>
  <si>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</si>
  <si>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</si>
  <si>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</si>
  <si>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</si>
  <si>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</si>
  <si>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</si>
  <si>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</si>
  <si>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</si>
  <si>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</si>
  <si>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</si>
  <si>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</si>
  <si>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</si>
  <si>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</si>
  <si>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</si>
  <si>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</si>
  <si>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</si>
  <si>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</si>
  <si>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</si>
  <si>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</si>
  <si>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</si>
  <si>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</si>
  <si>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</si>
  <si>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</si>
  <si>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</si>
  <si>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</si>
  <si>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</si>
  <si>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</si>
  <si>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</si>
  <si>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</si>
  <si>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</si>
  <si>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</si>
  <si>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</si>
  <si>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</si>
  <si>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</si>
  <si>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</si>
  <si>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</si>
  <si>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</si>
  <si>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</si>
  <si>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</si>
  <si>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</si>
  <si>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</si>
  <si>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</si>
  <si>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</si>
  <si>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</si>
  <si>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</si>
  <si>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</si>
  <si>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</si>
  <si>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</si>
  <si>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</si>
  <si>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</si>
  <si>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</si>
  <si>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</si>
  <si>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</si>
  <si>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</si>
  <si>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</si>
  <si>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</si>
  <si>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</si>
  <si>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</si>
  <si>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</si>
  <si>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</si>
  <si>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</si>
  <si>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</si>
  <si>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</si>
  <si>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</si>
  <si>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</si>
  <si>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</si>
  <si>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</si>
  <si>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</si>
  <si>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</si>
  <si>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</si>
  <si>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</si>
  <si>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</si>
  <si>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</si>
  <si>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</si>
  <si>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</si>
  <si>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</si>
  <si>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</si>
  <si>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</si>
  <si>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</si>
  <si>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</si>
  <si>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</si>
  <si>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</si>
  <si>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</si>
  <si>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</si>
  <si>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</si>
  <si>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</si>
  <si>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</si>
  <si>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</si>
  <si>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</si>
  <si>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</si>
  <si>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</si>
  <si>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</si>
  <si>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</si>
  <si>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</si>
  <si>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</si>
  <si>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</si>
  <si>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</si>
  <si>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</si>
  <si>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</si>
  <si>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</si>
  <si>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</si>
  <si>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</si>
  <si>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</si>
  <si>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</si>
  <si>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</si>
  <si>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</si>
  <si>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</si>
  <si>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</si>
  <si>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</si>
  <si>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</si>
  <si>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</si>
  <si>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</si>
  <si>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</si>
  <si>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</si>
  <si>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</si>
  <si>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</si>
  <si>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</si>
  <si>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</si>
  <si>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</si>
  <si>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</si>
  <si>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</si>
  <si>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</si>
  <si>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</si>
  <si>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</si>
  <si>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</si>
  <si>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</si>
  <si>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</si>
  <si>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</si>
  <si>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</si>
  <si>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</si>
  <si>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</si>
  <si>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</si>
  <si>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</si>
  <si>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</si>
  <si>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</si>
  <si>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</si>
  <si>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</si>
  <si>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</si>
  <si>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</si>
  <si>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</si>
  <si>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</si>
  <si>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</si>
  <si>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</si>
  <si>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</si>
  <si>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</si>
  <si>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</si>
  <si>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</si>
  <si>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</si>
  <si>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</si>
  <si>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</si>
  <si>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</si>
  <si>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</si>
  <si>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</si>
  <si>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</si>
  <si>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</si>
  <si>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</si>
  <si>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</si>
  <si>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</si>
  <si>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</si>
  <si>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</si>
  <si>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</si>
  <si>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</si>
  <si>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</si>
  <si>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</si>
  <si>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</si>
  <si>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</si>
  <si>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</si>
  <si>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</si>
  <si>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</si>
  <si>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</si>
  <si>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</si>
  <si>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</si>
  <si>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</si>
  <si>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</si>
  <si>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</si>
  <si>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</si>
  <si>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</si>
  <si>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</si>
  <si>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</si>
  <si>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</si>
  <si>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</si>
  <si>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</si>
  <si>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</si>
  <si>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</si>
  <si>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</si>
  <si>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</si>
  <si>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</si>
  <si>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</si>
  <si>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</si>
  <si>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</si>
  <si>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</si>
  <si>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</si>
  <si>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</si>
  <si>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</si>
  <si>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</si>
  <si>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</si>
  <si>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</si>
  <si>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</si>
  <si>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</si>
  <si>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</si>
  <si>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</si>
  <si>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</si>
  <si>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</si>
  <si>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</si>
  <si>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</si>
  <si>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</si>
  <si>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</si>
  <si>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</si>
  <si>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</si>
  <si>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</si>
  <si>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</si>
  <si>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</si>
  <si>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</si>
  <si>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</si>
  <si>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</si>
  <si>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</si>
  <si>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</si>
  <si>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</si>
  <si>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</si>
  <si>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</si>
  <si>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</si>
  <si>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</si>
  <si>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</si>
  <si>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</si>
  <si>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</si>
  <si>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</si>
  <si>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</si>
  <si>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</si>
  <si>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</si>
  <si>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</si>
  <si>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</si>
  <si>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</si>
  <si>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</si>
  <si>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</si>
  <si>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</si>
  <si>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</si>
  <si>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</si>
  <si>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</si>
  <si>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</si>
  <si>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</si>
  <si>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</si>
  <si>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</si>
  <si>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</si>
  <si>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</si>
  <si>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</si>
  <si>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</si>
  <si>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</si>
  <si>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</si>
  <si>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</si>
  <si>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</si>
  <si>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</si>
  <si>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</si>
  <si>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</si>
  <si>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</si>
  <si>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</si>
  <si>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</si>
  <si>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</si>
  <si>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</si>
  <si>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</si>
  <si>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</si>
  <si>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</si>
  <si>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</si>
  <si>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</si>
  <si>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</si>
  <si>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</si>
  <si>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</si>
  <si>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</si>
  <si>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</si>
  <si>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</si>
  <si>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</si>
  <si>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</si>
  <si>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</si>
  <si>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</si>
  <si>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</si>
  <si>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</si>
  <si>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</si>
  <si>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</si>
  <si>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</si>
  <si>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</si>
  <si>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</si>
  <si>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</si>
  <si>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</si>
  <si>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</si>
  <si>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</si>
  <si>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</si>
  <si>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</si>
  <si>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</si>
  <si>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</si>
  <si>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</si>
  <si>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</si>
  <si>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</si>
  <si>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</si>
  <si>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</si>
  <si>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</si>
  <si>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</si>
  <si>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</si>
  <si>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</si>
  <si>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</si>
  <si>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</si>
  <si>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</si>
  <si>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</si>
  <si>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</si>
  <si>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</si>
  <si>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</si>
  <si>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</si>
  <si>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</si>
  <si>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</si>
  <si>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</si>
  <si>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</si>
  <si>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</si>
  <si>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</si>
  <si>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</si>
  <si>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</si>
  <si>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</si>
  <si>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</si>
  <si>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</si>
  <si>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</si>
  <si>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</si>
  <si>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</si>
  <si>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</si>
  <si>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</si>
  <si>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</si>
  <si>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</si>
  <si>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</si>
  <si>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</si>
  <si>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</si>
  <si>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</si>
  <si>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</si>
  <si>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</si>
  <si>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</si>
  <si>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</si>
  <si>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</si>
  <si>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</si>
  <si>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</si>
  <si>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</si>
  <si>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</si>
  <si>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</si>
  <si>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</si>
  <si>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</si>
  <si>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</si>
  <si>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</si>
  <si>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</si>
  <si>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</si>
  <si>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</si>
  <si>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</si>
  <si>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</si>
  <si>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</si>
  <si>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</si>
  <si>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</si>
  <si>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</si>
  <si>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</si>
  <si>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</si>
  <si>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</si>
  <si>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</si>
  <si>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</si>
  <si>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</si>
  <si>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</si>
  <si>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</si>
  <si>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</si>
  <si>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</si>
  <si>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</si>
  <si>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</si>
  <si>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</si>
  <si>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</si>
  <si>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</si>
  <si>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</si>
  <si>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</si>
  <si>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</si>
  <si>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</si>
  <si>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</si>
  <si>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</si>
  <si>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</si>
  <si>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</si>
  <si>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</si>
  <si>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</si>
  <si>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</si>
  <si>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</si>
  <si>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</si>
  <si>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</si>
  <si>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</si>
  <si>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</si>
  <si>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</si>
  <si>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</si>
  <si>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</si>
  <si>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</si>
  <si>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</si>
  <si>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</si>
  <si>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</si>
  <si>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</si>
  <si>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</si>
  <si>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</si>
  <si>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</si>
  <si>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</si>
  <si>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</si>
  <si>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</si>
  <si>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</si>
  <si>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</si>
  <si>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</si>
  <si>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</si>
  <si>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</si>
  <si>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</si>
  <si>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</si>
  <si>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</si>
  <si>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</si>
  <si>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</si>
  <si>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</si>
  <si>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</si>
  <si>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</si>
  <si>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</si>
  <si>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</si>
  <si>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</si>
  <si>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</si>
  <si>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</si>
  <si>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</si>
  <si>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</si>
  <si>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</si>
  <si>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</si>
  <si>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</si>
  <si>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</si>
  <si>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</si>
  <si>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</si>
  <si>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</si>
  <si>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</si>
  <si>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</si>
  <si>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</si>
  <si>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</si>
  <si>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</si>
  <si>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</si>
  <si>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</si>
  <si>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</si>
  <si>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</si>
  <si>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</si>
  <si>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</si>
  <si>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</si>
  <si>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</si>
  <si>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</si>
  <si>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</si>
  <si>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</si>
  <si>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</si>
  <si>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</si>
  <si>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</si>
  <si>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</si>
  <si>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</si>
  <si>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</si>
  <si>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</si>
  <si>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</si>
  <si>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</si>
  <si>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</si>
  <si>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</si>
  <si>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</si>
  <si>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</si>
  <si>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</si>
  <si>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</si>
  <si>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</si>
  <si>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</si>
  <si>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</si>
  <si>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</si>
  <si>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</si>
  <si>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</si>
  <si>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</si>
  <si>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</si>
  <si>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</si>
  <si>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</si>
  <si>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</si>
  <si>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</si>
  <si>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</si>
  <si>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</si>
  <si>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</si>
  <si>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</si>
  <si>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</si>
  <si>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</si>
  <si>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</si>
  <si>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</si>
  <si>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</si>
  <si>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</si>
  <si>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</si>
  <si>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</si>
  <si>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</si>
  <si>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</si>
  <si>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</si>
  <si>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</si>
  <si>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</si>
  <si>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</si>
  <si>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</si>
  <si>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</si>
  <si>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</si>
  <si>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</si>
  <si>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</si>
  <si>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</si>
  <si>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</si>
  <si>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</si>
  <si>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</si>
  <si>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</si>
  <si>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</si>
  <si>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</si>
  <si>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</si>
  <si>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</si>
  <si>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</si>
  <si>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</si>
  <si>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</si>
  <si>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</si>
  <si>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</si>
  <si>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</si>
  <si>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</si>
  <si>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</si>
  <si>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</si>
  <si>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</si>
  <si>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</si>
  <si>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</si>
  <si>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</si>
  <si>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</si>
  <si>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</si>
  <si>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</si>
  <si>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</si>
  <si>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</si>
  <si>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</si>
  <si>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</si>
  <si>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</si>
  <si>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</si>
  <si>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</si>
  <si>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</si>
  <si>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</si>
  <si>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</si>
  <si>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</si>
  <si>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</si>
  <si>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</si>
  <si>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</si>
  <si>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</si>
  <si>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</si>
  <si>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</si>
  <si>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</si>
  <si>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</si>
  <si>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</si>
  <si>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</si>
  <si>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</si>
  <si>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</si>
  <si>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</si>
  <si>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</si>
  <si>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</si>
  <si>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</si>
  <si>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</si>
  <si>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</si>
  <si>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</si>
  <si>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</si>
  <si>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</si>
  <si>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</si>
  <si>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</si>
  <si>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</si>
  <si>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</si>
  <si>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</si>
  <si>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</si>
  <si>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</si>
  <si>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</si>
  <si>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</si>
  <si>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</si>
  <si>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</si>
  <si>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</si>
  <si>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</si>
  <si>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</si>
  <si>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</si>
  <si>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</si>
  <si>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</si>
  <si>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</si>
  <si>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</si>
  <si>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</si>
  <si>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</si>
  <si>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</si>
  <si>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</si>
  <si>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</si>
  <si>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</si>
  <si>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</si>
  <si>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</si>
  <si>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</si>
  <si>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</si>
  <si>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</si>
  <si>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</si>
  <si>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</si>
  <si>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</si>
  <si>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</si>
  <si>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</si>
  <si>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</si>
  <si>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</si>
  <si>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</si>
  <si>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</si>
  <si>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</si>
  <si>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</si>
  <si>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</si>
  <si>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</si>
  <si>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</si>
  <si>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</si>
  <si>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</si>
  <si>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</si>
  <si>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</si>
  <si>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</si>
  <si>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</si>
  <si>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</si>
  <si>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</si>
  <si>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</si>
  <si>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</si>
  <si>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</si>
  <si>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</si>
  <si>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</si>
  <si>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</si>
  <si>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</si>
  <si>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</si>
  <si>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</si>
  <si>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</si>
  <si>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</si>
  <si>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</si>
  <si>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</si>
  <si>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</si>
  <si>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</si>
  <si>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</si>
  <si>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</si>
  <si>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</si>
  <si>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</si>
  <si>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</si>
  <si>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</si>
  <si>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</si>
  <si>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</si>
  <si>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</si>
  <si>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</si>
  <si>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</si>
  <si>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</si>
  <si>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</si>
  <si>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</si>
  <si>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</si>
  <si>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</si>
  <si>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</si>
  <si>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</si>
  <si>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</si>
  <si>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</si>
  <si>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</si>
  <si>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</si>
  <si>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</si>
  <si>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</si>
  <si>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</si>
  <si>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</si>
  <si>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</si>
  <si>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</si>
  <si>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</si>
  <si>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</si>
  <si>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</si>
  <si>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</si>
  <si>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</si>
  <si>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</si>
  <si>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</si>
  <si>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</si>
  <si>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</si>
  <si>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</si>
  <si>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</si>
  <si>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</si>
  <si>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</si>
  <si>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</si>
  <si>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</si>
  <si>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</si>
  <si>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</si>
  <si>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</si>
  <si>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</si>
  <si>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</si>
  <si>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</si>
  <si>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</si>
  <si>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</si>
  <si>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</si>
  <si>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</si>
  <si>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</si>
  <si>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</si>
  <si>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</si>
  <si>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</si>
  <si>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</si>
  <si>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</si>
  <si>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</si>
  <si>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</si>
  <si>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</si>
  <si>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</si>
  <si>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</si>
  <si>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</si>
  <si>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</si>
  <si>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</si>
  <si>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</si>
  <si>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</si>
  <si>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</si>
  <si>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</si>
  <si>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</si>
  <si>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</si>
  <si>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</si>
  <si>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</si>
  <si>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</si>
  <si>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</si>
  <si>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</si>
  <si>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</si>
  <si>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</si>
  <si>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</si>
  <si>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</si>
  <si>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</si>
  <si>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</si>
  <si>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</si>
  <si>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</si>
  <si>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</si>
  <si>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</si>
  <si>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</si>
  <si>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</si>
  <si>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</si>
  <si>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</si>
  <si>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</si>
  <si>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</si>
  <si>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</si>
  <si>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</si>
  <si>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</si>
  <si>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</si>
  <si>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</si>
  <si>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</si>
  <si>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</si>
  <si>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</si>
  <si>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</si>
  <si>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</si>
  <si>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</si>
  <si>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</si>
  <si>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</si>
  <si>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</si>
  <si>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</si>
  <si>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</si>
  <si>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</si>
  <si>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</si>
  <si>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</si>
  <si>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</si>
  <si>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</si>
  <si>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</si>
  <si>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</si>
  <si>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</si>
  <si>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</si>
  <si>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</si>
  <si>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</si>
  <si>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</si>
  <si>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</si>
  <si>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</si>
  <si>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</si>
  <si>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</si>
  <si>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</si>
  <si>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</si>
  <si>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</si>
  <si>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</si>
  <si>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</si>
  <si>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</si>
  <si>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</si>
  <si>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</si>
  <si>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</si>
  <si>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</si>
  <si>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</si>
  <si>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</si>
  <si>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</si>
  <si>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</si>
  <si>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</si>
  <si>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</si>
  <si>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</si>
  <si>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</si>
  <si>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</si>
  <si>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</si>
  <si>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</si>
  <si>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</si>
  <si>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</si>
  <si>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</si>
  <si>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</si>
  <si>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</si>
  <si>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</si>
  <si>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</si>
  <si>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</si>
  <si>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</si>
  <si>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</si>
  <si>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</si>
  <si>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</si>
  <si>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</si>
  <si>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</si>
  <si>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</si>
  <si>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</si>
  <si>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</si>
  <si>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</si>
  <si>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</si>
  <si>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</si>
  <si>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</si>
  <si>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</si>
  <si>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</si>
  <si>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</si>
  <si>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</si>
  <si>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</si>
  <si>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</si>
  <si>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</si>
  <si>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</si>
  <si>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</si>
  <si>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</si>
  <si>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</si>
  <si>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</si>
  <si>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</si>
  <si>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</si>
  <si>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</si>
  <si>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</si>
  <si>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</si>
  <si>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</si>
  <si>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</si>
  <si>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</si>
  <si>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</si>
  <si>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</si>
  <si>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</si>
  <si>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</si>
  <si>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</si>
  <si>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</si>
  <si>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</si>
  <si>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</si>
  <si>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</si>
  <si>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</si>
  <si>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</si>
  <si>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</si>
  <si>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</si>
  <si>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</si>
  <si>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</si>
  <si>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</si>
  <si>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</si>
  <si>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</si>
  <si>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</si>
  <si>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</si>
  <si>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</si>
  <si>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</si>
  <si>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</si>
  <si>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</si>
  <si>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</si>
  <si>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</si>
  <si>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</si>
  <si>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</si>
  <si>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</si>
  <si>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</si>
  <si>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</si>
  <si>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</si>
  <si>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</si>
  <si>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</si>
  <si>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</si>
  <si>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</si>
  <si>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</si>
  <si>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</si>
  <si>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</si>
  <si>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</si>
  <si>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</si>
  <si>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</si>
  <si>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</si>
  <si>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</si>
  <si>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</si>
  <si>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</si>
  <si>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</si>
  <si>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</si>
  <si>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</si>
  <si>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</si>
  <si>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</si>
  <si>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</si>
  <si>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</si>
  <si>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</si>
  <si>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</si>
  <si>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</si>
  <si>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</si>
  <si>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</si>
  <si>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</si>
  <si>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</si>
  <si>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</si>
  <si>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</si>
  <si>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</si>
  <si>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</si>
  <si>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</si>
  <si>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</si>
  <si>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</si>
  <si>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</si>
  <si>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</si>
  <si>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</si>
  <si>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</si>
  <si>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</si>
  <si>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</si>
  <si>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</si>
  <si>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</si>
  <si>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</si>
  <si>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</si>
  <si>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</si>
  <si>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</si>
  <si>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</si>
  <si>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</si>
  <si>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</si>
  <si>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</si>
  <si>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</si>
  <si>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</si>
  <si>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</si>
  <si>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</si>
  <si>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</si>
  <si>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</si>
  <si>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</si>
  <si>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</si>
  <si>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</si>
  <si>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</si>
  <si>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</si>
  <si>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</si>
  <si>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</si>
  <si>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</si>
  <si>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</si>
  <si>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</si>
  <si>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</si>
  <si>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</si>
  <si>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</si>
  <si>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</si>
  <si>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</si>
  <si>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</si>
  <si>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</si>
  <si>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</si>
  <si>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</si>
  <si>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</si>
  <si>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</si>
  <si>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</si>
  <si>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</si>
  <si>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</si>
  <si>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</si>
  <si>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</si>
  <si>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</si>
  <si>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</si>
  <si>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</si>
  <si>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</si>
  <si>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</si>
  <si>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</si>
  <si>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</si>
  <si>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</si>
  <si>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</si>
  <si>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</si>
  <si>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</si>
  <si>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</si>
  <si>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</si>
  <si>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</si>
  <si>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</si>
  <si>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</si>
  <si>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</si>
  <si>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</si>
  <si>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</si>
  <si>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</si>
  <si>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</si>
  <si>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</si>
  <si>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</si>
  <si>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</si>
  <si>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</si>
  <si>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</si>
  <si>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</si>
  <si>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</si>
  <si>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</si>
  <si>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</si>
  <si>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</si>
  <si>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</si>
  <si>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</si>
  <si>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</si>
  <si>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</si>
  <si>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</si>
  <si>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</si>
  <si>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</si>
  <si>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</si>
  <si>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</si>
  <si>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</si>
  <si>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</si>
  <si>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</si>
  <si>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</si>
  <si>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</si>
  <si>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</si>
  <si>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</si>
  <si>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</si>
  <si>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</si>
  <si>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</si>
  <si>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</si>
  <si>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</si>
  <si>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</si>
  <si>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</si>
  <si>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</si>
  <si>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</si>
  <si>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</si>
  <si>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</si>
  <si>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</si>
  <si>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</si>
  <si>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</si>
  <si>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</si>
  <si>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</si>
  <si>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</si>
  <si>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</si>
  <si>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</si>
  <si>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</si>
  <si>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</si>
  <si>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</si>
  <si>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</si>
  <si>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</si>
  <si>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</si>
  <si>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</si>
  <si>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</si>
  <si>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</si>
  <si>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</si>
  <si>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</si>
  <si>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</si>
  <si>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</si>
  <si>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</si>
  <si>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</si>
  <si>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</si>
  <si>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</si>
  <si>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</si>
  <si>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</si>
  <si>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</si>
  <si>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</si>
  <si>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</si>
  <si>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</si>
  <si>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</si>
  <si>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</si>
  <si>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</si>
  <si>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</si>
  <si>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</si>
  <si>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</si>
  <si>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</si>
  <si>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</si>
  <si>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</si>
  <si>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</si>
  <si>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</si>
  <si>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</si>
  <si>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</si>
  <si>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</si>
  <si>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</si>
  <si>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</si>
  <si>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</si>
  <si>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</si>
  <si>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</si>
  <si>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</si>
  <si>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</si>
  <si>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</si>
  <si>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</si>
  <si>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</si>
  <si>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</si>
  <si>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</si>
  <si>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</si>
  <si>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</si>
  <si>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</si>
  <si>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</si>
  <si>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</si>
  <si>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</si>
  <si>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</si>
  <si>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</si>
  <si>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</si>
  <si>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</si>
  <si>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</si>
  <si>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</si>
  <si>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</si>
  <si>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</si>
  <si>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</si>
  <si>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</si>
  <si>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</si>
  <si>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</si>
  <si>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</si>
  <si>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</si>
  <si>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</si>
  <si>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</si>
  <si>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</si>
  <si>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</si>
  <si>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</si>
  <si>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</si>
  <si>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</si>
  <si>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</si>
  <si>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</si>
  <si>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</si>
  <si>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</si>
  <si>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</si>
  <si>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</si>
  <si>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</si>
  <si>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</si>
  <si>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</si>
  <si>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</si>
  <si>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</si>
  <si>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</si>
  <si>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</si>
  <si>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</si>
  <si>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</si>
  <si>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</si>
  <si>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</si>
  <si>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</si>
  <si>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</si>
  <si>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</si>
  <si>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</si>
  <si>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</si>
  <si>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</si>
  <si>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</si>
  <si>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</si>
  <si>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</si>
  <si>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</si>
  <si>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</si>
  <si>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</si>
  <si>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</si>
  <si>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</si>
  <si>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</si>
  <si>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</si>
  <si>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</si>
  <si>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</si>
  <si>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</si>
  <si>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</si>
  <si>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</si>
  <si>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</si>
  <si>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</si>
  <si>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</si>
  <si>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</si>
  <si>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</si>
  <si>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</si>
  <si>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</si>
  <si>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</si>
  <si>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</si>
  <si>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</si>
  <si>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</si>
  <si>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</si>
  <si>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</si>
  <si>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</si>
  <si>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</si>
  <si>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</si>
  <si>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</si>
  <si>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</si>
  <si>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</si>
  <si>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</si>
  <si>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</si>
  <si>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</si>
  <si>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</si>
  <si>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</si>
  <si>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</si>
  <si>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</si>
  <si>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</si>
  <si>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</si>
  <si>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</si>
  <si>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</si>
  <si>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</si>
  <si>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</si>
  <si>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</si>
  <si>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</si>
  <si>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</si>
  <si>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</si>
  <si>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</si>
  <si>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</si>
  <si>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</si>
  <si>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</si>
  <si>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</si>
  <si>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</si>
  <si>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</si>
  <si>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</si>
  <si>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</si>
  <si>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</si>
  <si>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</si>
  <si>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</si>
  <si>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</si>
  <si>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</si>
  <si>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</si>
  <si>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</si>
  <si>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</si>
  <si>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</si>
  <si>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</si>
  <si>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</si>
  <si>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</si>
  <si>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</si>
  <si>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</si>
  <si>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</si>
  <si>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</si>
  <si>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</si>
  <si>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</si>
  <si>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</si>
  <si>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</si>
  <si>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</si>
  <si>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</si>
  <si>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</si>
  <si>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</si>
  <si>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</si>
  <si>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</si>
  <si>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</si>
  <si>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</si>
  <si>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</si>
  <si>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</si>
  <si>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</si>
  <si>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</si>
  <si>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</si>
  <si>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</si>
  <si>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</si>
  <si>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</si>
  <si>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</si>
  <si>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</si>
  <si>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</si>
  <si>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</si>
  <si>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</si>
  <si>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</si>
  <si>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</si>
  <si>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</si>
  <si>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</si>
  <si>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</si>
  <si>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</si>
  <si>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</si>
  <si>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</si>
  <si>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</si>
  <si>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</si>
  <si>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</si>
  <si>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</si>
  <si>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</si>
  <si>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</si>
  <si>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</si>
  <si>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</si>
  <si>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</si>
  <si>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</si>
  <si>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</si>
  <si>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</si>
  <si>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</si>
  <si>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</si>
  <si>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</si>
  <si>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</si>
  <si>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</si>
  <si>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</si>
  <si>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</si>
  <si>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</si>
  <si>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</si>
  <si>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</si>
  <si>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</si>
  <si>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</si>
  <si>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</si>
  <si>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</si>
  <si>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</si>
  <si>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</si>
  <si>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</si>
  <si>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</si>
  <si>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</si>
  <si>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</si>
  <si>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</si>
  <si>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</si>
  <si>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</si>
  <si>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</si>
  <si>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</si>
  <si>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</si>
  <si>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</si>
  <si>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</si>
  <si>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</si>
  <si>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</si>
  <si>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</si>
  <si>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</si>
  <si>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</si>
  <si>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</si>
  <si>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</si>
  <si>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</si>
  <si>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</si>
  <si>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</si>
  <si>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</si>
  <si>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</si>
  <si>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</si>
  <si>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</si>
  <si>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</si>
  <si>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</si>
  <si>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</si>
  <si>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</si>
  <si>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</si>
  <si>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</si>
  <si>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</si>
  <si>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</si>
  <si>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</si>
  <si>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</si>
  <si>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</si>
  <si>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</si>
  <si>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</si>
  <si>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</si>
  <si>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</si>
  <si>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</si>
  <si>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</si>
  <si>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</si>
  <si>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</si>
  <si>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</si>
  <si>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</si>
  <si>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</si>
  <si>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</si>
  <si>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</si>
  <si>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</si>
  <si>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</si>
  <si>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</si>
  <si>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</si>
  <si>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</si>
  <si>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</si>
  <si>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</si>
  <si>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</si>
  <si>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</si>
  <si>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</si>
  <si>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</si>
  <si>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</si>
  <si>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</si>
  <si>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</si>
  <si>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</si>
  <si>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</si>
  <si>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</si>
  <si>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</si>
  <si>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</si>
  <si>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</si>
  <si>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</si>
  <si>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</si>
  <si>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</si>
  <si>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</si>
  <si>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</si>
  <si>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</si>
  <si>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</si>
  <si>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</si>
  <si>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</si>
  <si>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</si>
  <si>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</si>
  <si>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</si>
  <si>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</si>
  <si>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</si>
  <si>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</si>
  <si>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</si>
  <si>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</si>
  <si>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</si>
  <si>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</si>
  <si>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</si>
  <si>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</si>
  <si>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</si>
  <si>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</si>
  <si>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</si>
  <si>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</si>
  <si>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</si>
  <si>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</si>
  <si>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</si>
  <si>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</si>
  <si>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</si>
  <si>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</si>
  <si>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</si>
  <si>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</si>
  <si>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</si>
  <si>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</si>
  <si>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</si>
  <si>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</si>
  <si>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</si>
  <si>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</si>
  <si>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</si>
  <si>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</si>
  <si>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</si>
  <si>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</si>
  <si>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</si>
  <si>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</si>
  <si>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</si>
  <si>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</si>
  <si>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</si>
  <si>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</si>
  <si>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</si>
  <si>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</si>
  <si>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</si>
  <si>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</si>
  <si>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</si>
  <si>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</si>
  <si>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</si>
  <si>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</si>
  <si>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</si>
  <si>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</si>
  <si>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</si>
  <si>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</si>
  <si>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</si>
  <si>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</si>
  <si>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</si>
  <si>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</si>
  <si>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</si>
  <si>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</si>
  <si>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</si>
  <si>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</si>
  <si>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</si>
  <si>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</si>
  <si>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</si>
  <si>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</si>
  <si>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</si>
  <si>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</si>
  <si>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</si>
  <si>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</si>
  <si>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</si>
  <si>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</si>
  <si>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</si>
  <si>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</si>
  <si>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</si>
  <si>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</si>
  <si>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</si>
  <si>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</si>
  <si>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</si>
  <si>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</si>
  <si>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</si>
  <si>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</si>
  <si>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</si>
  <si>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</si>
  <si>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</si>
  <si>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</si>
  <si>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</si>
  <si>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</si>
  <si>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</si>
  <si>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</si>
  <si>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</si>
  <si>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</si>
  <si>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</si>
  <si>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</si>
  <si>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</si>
  <si>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</si>
  <si>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</si>
  <si>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</si>
  <si>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</si>
  <si>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</si>
  <si>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</si>
  <si>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</si>
  <si>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</si>
  <si>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</si>
  <si>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</si>
  <si>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</si>
  <si>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</si>
  <si>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</si>
  <si>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</si>
  <si>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</si>
  <si>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</si>
  <si>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</si>
  <si>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</si>
  <si>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</si>
  <si>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</si>
  <si>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</si>
  <si>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</si>
  <si>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</si>
  <si>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</si>
  <si>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</si>
  <si>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</si>
  <si>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</si>
  <si>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</si>
  <si>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</si>
  <si>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</si>
  <si>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</si>
  <si>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</si>
  <si>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</si>
  <si>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</si>
  <si>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</si>
  <si>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</si>
  <si>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</si>
  <si>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</si>
  <si>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</si>
  <si>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</si>
  <si>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</si>
  <si>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</si>
  <si>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</si>
  <si>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</si>
  <si>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</si>
  <si>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</si>
  <si>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</si>
  <si>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</si>
  <si>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</si>
  <si>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</si>
  <si>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</si>
  <si>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</si>
  <si>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</si>
  <si>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</si>
  <si>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</si>
  <si>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</si>
  <si>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</si>
  <si>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</si>
  <si>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</si>
  <si>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</si>
  <si>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</si>
  <si>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</si>
  <si>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</si>
  <si>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</si>
  <si>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</si>
  <si>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</si>
  <si>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</si>
  <si>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</si>
  <si>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</si>
  <si>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</si>
  <si>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</si>
  <si>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</si>
  <si>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</si>
  <si>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</si>
  <si>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</si>
  <si>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</si>
  <si>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</si>
  <si>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</si>
  <si>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</si>
  <si>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</si>
  <si>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</si>
  <si>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</si>
  <si>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</si>
  <si>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</si>
  <si>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</si>
  <si>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</si>
  <si>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</si>
  <si>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</si>
  <si>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</si>
  <si>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</si>
  <si>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</si>
  <si>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</si>
  <si>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</si>
  <si>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</si>
  <si>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</si>
  <si>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</si>
  <si>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</si>
  <si>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</si>
  <si>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</si>
  <si>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</si>
  <si>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</si>
  <si>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</si>
  <si>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</si>
  <si>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</si>
  <si>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</si>
  <si>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</si>
  <si>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</si>
  <si>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</si>
  <si>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</si>
  <si>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</si>
  <si>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</si>
  <si>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</si>
  <si>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</si>
  <si>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</si>
  <si>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</si>
  <si>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</si>
  <si>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</si>
  <si>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</si>
  <si>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</si>
  <si>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</si>
  <si>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</si>
  <si>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</si>
  <si>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</si>
  <si>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</si>
  <si>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</si>
  <si>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</si>
  <si>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</si>
  <si>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</si>
  <si>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</si>
  <si>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</si>
  <si>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</si>
  <si>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</si>
  <si>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</si>
  <si>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</si>
  <si>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</si>
  <si>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</si>
  <si>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</si>
  <si>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</si>
  <si>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</si>
  <si>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</si>
  <si>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</si>
  <si>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</si>
  <si>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</si>
  <si>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</si>
  <si>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</si>
  <si>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</si>
  <si>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</si>
  <si>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</si>
  <si>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</si>
  <si>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</si>
  <si>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</si>
  <si>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</si>
  <si>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</si>
  <si>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</si>
  <si>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</si>
  <si>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</si>
  <si>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</si>
  <si>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</si>
  <si>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</si>
  <si>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</si>
  <si>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</si>
  <si>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</si>
  <si>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</si>
  <si>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</si>
  <si>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</si>
  <si>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</si>
  <si>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</si>
  <si>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</si>
  <si>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</si>
  <si>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</si>
  <si>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</si>
  <si>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</si>
  <si>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</si>
  <si>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</si>
  <si>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</si>
  <si>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</si>
  <si>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</si>
  <si>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</si>
  <si>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</si>
  <si>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</si>
  <si>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</si>
  <si>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</si>
  <si>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</si>
  <si>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</si>
  <si>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</si>
  <si>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</si>
  <si>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</si>
  <si>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</si>
  <si>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</si>
  <si>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</si>
  <si>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</si>
  <si>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</si>
  <si>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</si>
  <si>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</si>
  <si>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</si>
  <si>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</si>
  <si>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</si>
  <si>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</si>
  <si>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</si>
  <si>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</si>
  <si>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</si>
  <si>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</si>
  <si>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</si>
  <si>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</si>
  <si>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</si>
  <si>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</si>
  <si>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</si>
  <si>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</si>
  <si>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</si>
  <si>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</si>
  <si>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</si>
  <si>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</si>
  <si>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</si>
  <si>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</si>
  <si>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</si>
  <si>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</si>
  <si>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</si>
  <si>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</si>
  <si>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</si>
  <si>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</si>
  <si>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</si>
  <si>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</si>
  <si>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</si>
  <si>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</si>
  <si>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</si>
  <si>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</si>
  <si>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</si>
  <si>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</si>
  <si>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</si>
  <si>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</si>
  <si>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</si>
  <si>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</si>
  <si>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</si>
  <si>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</si>
  <si>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</si>
  <si>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</si>
  <si>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</si>
  <si>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</si>
  <si>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</si>
  <si>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</si>
  <si>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</si>
  <si>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</si>
  <si>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</si>
  <si>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</si>
  <si>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</si>
  <si>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</si>
  <si>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</si>
  <si>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</si>
  <si>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</si>
  <si>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</si>
  <si>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</si>
  <si>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</si>
  <si>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</si>
  <si>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</si>
  <si>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</si>
  <si>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</si>
  <si>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</si>
  <si>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</si>
  <si>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</si>
  <si>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</si>
  <si>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</si>
  <si>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</si>
  <si>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</si>
  <si>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</si>
  <si>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</si>
  <si>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</si>
  <si>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</si>
  <si>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</si>
  <si>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</si>
  <si>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</si>
  <si>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</si>
  <si>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</si>
  <si>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</si>
  <si>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</si>
  <si>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</si>
  <si>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</si>
  <si>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</si>
  <si>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</si>
  <si>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</si>
  <si>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</si>
  <si>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</si>
  <si>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</si>
  <si>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</si>
  <si>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</si>
  <si>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</si>
  <si>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</si>
  <si>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</si>
  <si>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</si>
  <si>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</si>
  <si>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</si>
  <si>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</si>
  <si>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</si>
  <si>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</si>
  <si>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</si>
  <si>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</si>
  <si>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</si>
  <si>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</si>
  <si>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</si>
  <si>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</si>
  <si>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</si>
  <si>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</si>
  <si>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</si>
  <si>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</si>
  <si>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</si>
  <si>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</si>
  <si>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</si>
  <si>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</si>
  <si>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</si>
  <si>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</si>
  <si>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</si>
  <si>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</si>
  <si>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</si>
  <si>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</si>
  <si>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</si>
  <si>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</si>
  <si>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</si>
  <si>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</si>
  <si>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</si>
  <si>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</si>
  <si>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</si>
  <si>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</si>
  <si>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</si>
  <si>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</si>
  <si>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</si>
  <si>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</si>
  <si>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</si>
  <si>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</si>
  <si>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</si>
  <si>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</si>
  <si>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</si>
  <si>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</si>
  <si>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</si>
  <si>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</si>
  <si>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</si>
  <si>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</si>
  <si>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</si>
  <si>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</si>
  <si>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</si>
  <si>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</si>
  <si>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</si>
  <si>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</si>
  <si>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</si>
  <si>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</si>
  <si>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</si>
  <si>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</si>
  <si>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</si>
  <si>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</si>
  <si>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</si>
  <si>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</si>
  <si>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</si>
  <si>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</si>
  <si>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</si>
  <si>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</si>
  <si>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</si>
  <si>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</si>
  <si>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</si>
  <si>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</si>
  <si>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</si>
  <si>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</si>
  <si>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</si>
  <si>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</si>
  <si>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</si>
  <si>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</si>
  <si>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</si>
  <si>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</si>
  <si>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</si>
  <si>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</si>
  <si>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</si>
  <si>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</si>
  <si>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</si>
  <si>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</si>
  <si>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</si>
  <si>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</si>
  <si>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</si>
  <si>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</si>
  <si>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</si>
  <si>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</si>
  <si>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</si>
  <si>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</si>
  <si>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</si>
  <si>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</si>
  <si>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</si>
  <si>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</si>
  <si>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</si>
  <si>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</si>
  <si>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</si>
  <si>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</si>
  <si>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</si>
  <si>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</si>
  <si>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</si>
  <si>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</si>
  <si>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</si>
  <si>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</si>
  <si>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</si>
  <si>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</si>
  <si>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</si>
  <si>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</si>
  <si>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</si>
  <si>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</si>
  <si>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</si>
  <si>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</si>
  <si>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</si>
  <si>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</si>
  <si>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</si>
  <si>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</si>
  <si>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</si>
  <si>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</si>
  <si>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</si>
  <si>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</si>
  <si>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</si>
  <si>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</si>
  <si>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</si>
  <si>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</si>
  <si>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</si>
  <si>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</si>
  <si>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</si>
  <si>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</si>
  <si>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</si>
  <si>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</si>
  <si>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</si>
  <si>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</si>
  <si>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</si>
  <si>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</si>
  <si>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</si>
  <si>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</si>
  <si>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</si>
  <si>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</si>
  <si>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</si>
  <si>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</si>
  <si>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</si>
  <si>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</si>
  <si>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</si>
  <si>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</si>
  <si>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</si>
  <si>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</si>
  <si>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</si>
  <si>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</si>
  <si>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</si>
  <si>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</si>
  <si>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</si>
  <si>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</si>
  <si>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</si>
  <si>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</si>
  <si>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</si>
  <si>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</si>
  <si>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</si>
  <si>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</si>
  <si>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</si>
  <si>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</si>
  <si>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</si>
  <si>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</si>
  <si>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</si>
  <si>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</si>
  <si>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</si>
  <si>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</si>
  <si>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</si>
  <si>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</si>
  <si>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</si>
  <si>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</si>
  <si>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</si>
  <si>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</si>
  <si>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</si>
  <si>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</si>
  <si>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</si>
  <si>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</si>
  <si>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</si>
  <si>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</si>
  <si>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</si>
  <si>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</si>
  <si>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</si>
  <si>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</si>
  <si>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</si>
  <si>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</si>
  <si>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</si>
  <si>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</si>
  <si>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</si>
  <si>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</si>
  <si>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</si>
  <si>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</si>
  <si>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</si>
  <si>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</si>
  <si>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</si>
  <si>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</si>
  <si>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</si>
  <si>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</si>
  <si>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</si>
  <si>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</si>
  <si>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</si>
  <si>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</si>
  <si>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</si>
  <si>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</si>
  <si>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</si>
  <si>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</si>
  <si>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</si>
  <si>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</si>
  <si>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</si>
  <si>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</si>
  <si>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</si>
  <si>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</si>
  <si>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</si>
  <si>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</si>
  <si>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</si>
  <si>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</si>
  <si>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</si>
  <si>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</si>
  <si>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</si>
  <si>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</si>
  <si>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</si>
  <si>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</si>
  <si>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</si>
  <si>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</si>
  <si>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</si>
  <si>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</si>
  <si>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</si>
  <si>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</si>
  <si>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</si>
  <si>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</si>
  <si>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</si>
  <si>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</si>
  <si>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</si>
  <si>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</si>
  <si>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</si>
  <si>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</si>
  <si>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</si>
  <si>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</si>
  <si>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</si>
  <si>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</si>
  <si>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</si>
  <si>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</si>
  <si>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</si>
  <si>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</si>
  <si>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</si>
  <si>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</si>
  <si>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</si>
  <si>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</si>
  <si>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</si>
  <si>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</si>
  <si>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</si>
  <si>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</si>
  <si>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</si>
  <si>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</si>
  <si>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</si>
  <si>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</si>
  <si>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</si>
  <si>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</si>
  <si>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</si>
  <si>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</si>
  <si>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</si>
  <si>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</si>
  <si>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</si>
  <si>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</si>
  <si>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</si>
  <si>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</si>
  <si>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</si>
  <si>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</si>
  <si>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</si>
  <si>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</si>
  <si>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</si>
  <si>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</si>
  <si>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</si>
  <si>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</si>
  <si>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</si>
  <si>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</si>
  <si>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</si>
  <si>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</si>
  <si>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</si>
  <si>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</si>
  <si>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</si>
  <si>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</si>
  <si>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</si>
  <si>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</si>
  <si>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</si>
  <si>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</si>
  <si>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</si>
  <si>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</si>
  <si>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</si>
  <si>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</si>
  <si>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</si>
  <si>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</si>
  <si>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</si>
  <si>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</si>
  <si>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</si>
  <si>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</si>
  <si>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</si>
  <si>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</si>
  <si>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</si>
  <si>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</si>
  <si>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</si>
  <si>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</si>
  <si>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</si>
  <si>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</si>
  <si>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</si>
  <si>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</si>
  <si>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</si>
  <si>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</si>
  <si>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</si>
  <si>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</si>
  <si>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</si>
  <si>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</si>
  <si>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</si>
  <si>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</si>
  <si>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</si>
  <si>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</si>
  <si>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</si>
  <si>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</si>
  <si>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</si>
  <si>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</si>
  <si>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</si>
  <si>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</si>
  <si>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</si>
  <si>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</si>
  <si>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</si>
  <si>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</si>
  <si>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</si>
  <si>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</si>
  <si>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</si>
  <si>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</si>
  <si>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</si>
  <si>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</si>
  <si>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</si>
  <si>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</si>
  <si>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</si>
  <si>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</si>
  <si>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</si>
  <si>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</si>
  <si>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</si>
  <si>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</si>
  <si>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</si>
  <si>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</si>
  <si>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</si>
  <si>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</si>
  <si>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</si>
  <si>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</si>
  <si>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</si>
  <si>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</si>
  <si>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</si>
  <si>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</si>
  <si>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</si>
  <si>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</si>
  <si>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</si>
  <si>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</si>
  <si>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</si>
  <si>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</si>
  <si>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</si>
  <si>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</si>
  <si>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</si>
  <si>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</si>
  <si>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</si>
  <si>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</si>
  <si>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</si>
  <si>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</si>
  <si>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</si>
  <si>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</si>
  <si>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</si>
  <si>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</si>
  <si>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</si>
  <si>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</si>
  <si>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</si>
  <si>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</si>
  <si>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</si>
  <si>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</si>
  <si>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</si>
  <si>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</si>
  <si>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</si>
  <si>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</si>
  <si>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</si>
  <si>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</si>
  <si>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</si>
  <si>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</si>
  <si>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</si>
  <si>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</si>
  <si>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</si>
  <si>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</si>
  <si>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</si>
  <si>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</si>
  <si>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</si>
  <si>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</si>
  <si>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</si>
  <si>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</si>
  <si>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</si>
  <si>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</si>
  <si>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</si>
  <si>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</si>
  <si>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</si>
  <si>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</si>
  <si>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</si>
  <si>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</si>
  <si>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</si>
  <si>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</si>
  <si>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</si>
  <si>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</si>
  <si>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</si>
  <si>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</si>
  <si>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</si>
  <si>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</si>
  <si>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</si>
  <si>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</si>
  <si>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</si>
  <si>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</si>
  <si>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</si>
  <si>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</si>
  <si>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</si>
  <si>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</si>
  <si>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</si>
  <si>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</si>
  <si>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</si>
  <si>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</si>
  <si>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</si>
  <si>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</si>
  <si>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</si>
  <si>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</si>
  <si>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</si>
  <si>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</si>
  <si>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</si>
  <si>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</si>
  <si>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</si>
  <si>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</si>
  <si>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</si>
  <si>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</si>
  <si>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</si>
  <si>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</si>
  <si>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</si>
  <si>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</si>
  <si>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</si>
  <si>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</si>
  <si>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</si>
  <si>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</si>
  <si>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</si>
  <si>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</si>
  <si>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</si>
  <si>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</si>
  <si>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</si>
  <si>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</si>
  <si>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</si>
  <si>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</si>
  <si>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</si>
  <si>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</si>
  <si>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</si>
  <si>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</si>
  <si>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</si>
  <si>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</si>
  <si>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</si>
  <si>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</si>
  <si>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</si>
  <si>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</si>
  <si>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</si>
  <si>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</si>
  <si>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</si>
  <si>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</si>
  <si>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</si>
  <si>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</si>
  <si>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</si>
  <si>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</si>
  <si>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</si>
  <si>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</si>
  <si>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</si>
  <si>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</si>
  <si>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</si>
  <si>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</si>
  <si>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</si>
  <si>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</si>
  <si>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</si>
  <si>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</si>
  <si>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</si>
  <si>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</si>
  <si>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</si>
  <si>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</si>
  <si>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</si>
  <si>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</si>
  <si>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</si>
  <si>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</si>
  <si>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</si>
  <si>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</si>
  <si>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</si>
  <si>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</si>
  <si>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</si>
  <si>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</si>
  <si>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</si>
  <si>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</si>
  <si>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</si>
  <si>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</si>
  <si>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</si>
  <si>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</si>
  <si>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</si>
  <si>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</si>
  <si>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</si>
  <si>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</si>
  <si>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</si>
  <si>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</si>
  <si>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</si>
  <si>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</si>
  <si>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</si>
  <si>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</si>
  <si>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</si>
  <si>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</si>
  <si>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</si>
  <si>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</si>
  <si>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</si>
  <si>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</si>
  <si>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</si>
  <si>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</si>
  <si>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</si>
  <si>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</si>
  <si>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</si>
  <si>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</si>
  <si>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</si>
  <si>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</si>
  <si>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</si>
  <si>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</si>
  <si>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</si>
  <si>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</si>
  <si>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</si>
  <si>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</si>
  <si>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</si>
  <si>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</si>
  <si>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</si>
  <si>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</si>
  <si>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</si>
  <si>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</si>
  <si>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</si>
  <si>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</si>
  <si>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</si>
  <si>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</si>
  <si>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</si>
  <si>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</si>
  <si>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</si>
  <si>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</si>
  <si>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</si>
  <si>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</si>
  <si>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</si>
  <si>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</si>
  <si>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</si>
  <si>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</si>
  <si>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</si>
  <si>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</si>
  <si>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</si>
  <si>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</si>
  <si>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</si>
  <si>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</si>
  <si>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</si>
  <si>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</si>
  <si>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</si>
  <si>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</si>
  <si>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</si>
  <si>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</si>
  <si>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</si>
  <si>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</si>
  <si>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</si>
  <si>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</si>
  <si>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</si>
  <si>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</si>
  <si>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</si>
  <si>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</si>
  <si>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</si>
  <si>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</si>
  <si>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</si>
  <si>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</si>
  <si>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</si>
  <si>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</si>
  <si>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</si>
  <si>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</si>
  <si>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</si>
  <si>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</si>
  <si>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</si>
  <si>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</si>
  <si>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</si>
  <si>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</si>
  <si>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</si>
  <si>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</si>
  <si>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</si>
  <si>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</si>
  <si>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</si>
  <si>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</si>
  <si>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</si>
  <si>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</si>
  <si>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</si>
  <si>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</si>
  <si>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</si>
  <si>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</si>
  <si>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</si>
  <si>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</si>
  <si>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</si>
  <si>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</si>
  <si>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</si>
  <si>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</si>
  <si>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</si>
  <si>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</si>
  <si>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</si>
  <si>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</si>
  <si>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</si>
  <si>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</si>
  <si>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</si>
  <si>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</si>
  <si>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</si>
  <si>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</si>
  <si>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</si>
  <si>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</si>
  <si>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</si>
  <si>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</si>
  <si>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</si>
  <si>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</si>
  <si>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</si>
  <si>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</si>
  <si>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</si>
  <si>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</si>
  <si>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</si>
  <si>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</si>
  <si>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</si>
  <si>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</si>
  <si>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</si>
  <si>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</si>
  <si>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</si>
  <si>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</si>
  <si>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</si>
  <si>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</si>
  <si>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</si>
  <si>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</si>
  <si>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</si>
  <si>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</si>
  <si>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</si>
  <si>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</si>
  <si>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</si>
  <si>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</si>
  <si>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</si>
  <si>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</si>
  <si>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</si>
  <si>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</si>
  <si>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</si>
  <si>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</si>
  <si>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</si>
  <si>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</si>
  <si>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</si>
  <si>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</si>
  <si>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</si>
  <si>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</si>
  <si>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</si>
  <si>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</si>
  <si>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</si>
  <si>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</si>
  <si>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</si>
  <si>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</si>
  <si>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</si>
  <si>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</si>
  <si>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</si>
  <si>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</si>
  <si>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</si>
  <si>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</si>
  <si>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</si>
  <si>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</si>
  <si>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</si>
  <si>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</si>
  <si>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</si>
  <si>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</si>
  <si>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</si>
  <si>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</si>
  <si>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</si>
  <si>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</si>
  <si>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</si>
  <si>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</si>
  <si>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</si>
  <si>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</si>
  <si>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</si>
  <si>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</si>
  <si>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</si>
  <si>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</si>
  <si>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</si>
  <si>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</si>
  <si>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</si>
  <si>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</si>
  <si>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</si>
  <si>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</si>
  <si>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</si>
  <si>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</si>
  <si>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</si>
  <si>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</si>
  <si>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</si>
  <si>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</si>
  <si>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</si>
  <si>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</si>
  <si>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</si>
  <si>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</si>
  <si>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</si>
  <si>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</si>
  <si>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</si>
  <si>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</si>
  <si>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</si>
  <si>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</si>
  <si>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</si>
  <si>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</si>
  <si>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</si>
  <si>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</si>
  <si>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</si>
  <si>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</si>
  <si>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</si>
  <si>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</si>
  <si>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</si>
  <si>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</si>
  <si>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</si>
  <si>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</si>
  <si>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</si>
  <si>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</si>
  <si>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</si>
  <si>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</si>
  <si>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</si>
  <si>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</si>
  <si>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</si>
  <si>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</si>
  <si>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</si>
  <si>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</si>
  <si>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</si>
  <si>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</si>
  <si>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</si>
  <si>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</si>
  <si>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</si>
  <si>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</si>
  <si>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</si>
  <si>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</si>
  <si>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</si>
  <si>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</si>
  <si>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</si>
  <si>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</si>
  <si>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</si>
  <si>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</si>
  <si>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</si>
  <si>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</si>
  <si>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</si>
  <si>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</si>
  <si>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</si>
  <si>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</si>
  <si>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</si>
  <si>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</si>
  <si>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</si>
  <si>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</si>
  <si>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</si>
  <si>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</si>
  <si>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</si>
  <si>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</si>
  <si>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</si>
  <si>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</si>
  <si>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</si>
  <si>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</si>
  <si>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</si>
  <si>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</si>
  <si>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</si>
  <si>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</si>
  <si>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</si>
  <si>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</si>
  <si>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</si>
  <si>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</si>
  <si>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</si>
  <si>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</si>
  <si>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</si>
  <si>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</si>
  <si>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</si>
  <si>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</si>
  <si>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</si>
  <si>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</si>
  <si>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</si>
  <si>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</si>
  <si>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</si>
  <si>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</si>
  <si>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</si>
  <si>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</si>
  <si>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</si>
  <si>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</si>
  <si>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</si>
  <si>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</si>
  <si>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</si>
  <si>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</si>
  <si>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</si>
  <si>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</si>
  <si>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</si>
  <si>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</si>
  <si>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</si>
  <si>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</si>
  <si>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</si>
  <si>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</si>
  <si>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</si>
  <si>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</si>
  <si>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</si>
  <si>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</si>
  <si>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</si>
  <si>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</si>
  <si>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</si>
  <si>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</si>
  <si>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</si>
  <si>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</si>
  <si>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</si>
  <si>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</si>
  <si>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</si>
  <si>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</si>
  <si>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</si>
  <si>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</si>
  <si>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</si>
  <si>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</si>
  <si>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</si>
  <si>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</si>
  <si>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</si>
  <si>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</si>
  <si>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</si>
  <si>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</si>
  <si>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</si>
  <si>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</si>
  <si>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</si>
  <si>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</si>
  <si>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</si>
  <si>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</si>
  <si>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</si>
  <si>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</si>
  <si>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</si>
  <si>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</si>
  <si>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</si>
  <si>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</si>
  <si>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</si>
  <si>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</si>
  <si>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</si>
  <si>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</si>
  <si>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</si>
  <si>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</si>
  <si>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</si>
  <si>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</si>
  <si>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</si>
  <si>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</si>
  <si>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</si>
  <si>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</si>
  <si>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</si>
  <si>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</si>
  <si>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</si>
  <si>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</si>
  <si>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</si>
  <si>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</si>
  <si>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</si>
  <si>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</si>
  <si>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</si>
  <si>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</si>
  <si>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</si>
  <si>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</si>
  <si>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</si>
  <si>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</si>
  <si>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</si>
  <si>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</si>
  <si>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</si>
  <si>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</si>
  <si>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</si>
  <si>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</si>
  <si>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</si>
  <si>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</si>
  <si>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</si>
  <si>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</si>
  <si>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</si>
  <si>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</si>
  <si>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</si>
  <si>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</si>
  <si>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</si>
  <si>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</si>
  <si>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</si>
  <si>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</si>
  <si>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</si>
  <si>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</si>
  <si>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</si>
  <si>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</si>
  <si>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</si>
  <si>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</si>
  <si>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</si>
  <si>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</si>
  <si>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</si>
  <si>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</si>
  <si>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</si>
  <si>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</si>
  <si>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</si>
  <si>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</si>
  <si>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</si>
  <si>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</si>
  <si>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</si>
  <si>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</si>
  <si>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</si>
  <si>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</si>
  <si>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</si>
  <si>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</si>
  <si>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</si>
  <si>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</si>
  <si>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</si>
  <si>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</si>
  <si>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</si>
  <si>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</si>
  <si>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</si>
  <si>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</si>
  <si>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</si>
  <si>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</si>
  <si>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</si>
  <si>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</si>
  <si>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</si>
  <si>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</si>
  <si>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</si>
  <si>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</si>
  <si>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</si>
  <si>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</si>
  <si>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</si>
  <si>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</si>
  <si>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</si>
  <si>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</si>
  <si>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</si>
  <si>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</si>
  <si>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</si>
  <si>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</si>
  <si>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</si>
  <si>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</si>
  <si>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</si>
  <si>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</si>
  <si>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</si>
  <si>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</si>
  <si>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</si>
  <si>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</si>
  <si>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</si>
  <si>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</si>
  <si>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</si>
  <si>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</si>
  <si>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</si>
  <si>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</si>
  <si>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</si>
  <si>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</si>
  <si>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</si>
  <si>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</si>
  <si>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</si>
  <si>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</si>
  <si>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</si>
  <si>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</si>
  <si>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</si>
  <si>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</si>
  <si>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</si>
  <si>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</si>
  <si>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</si>
  <si>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</si>
  <si>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</si>
  <si>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</si>
  <si>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</si>
  <si>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</si>
  <si>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</si>
  <si>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</si>
  <si>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</si>
  <si>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</si>
  <si>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</si>
  <si>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</si>
  <si>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</si>
  <si>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</si>
  <si>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</si>
  <si>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</si>
  <si>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</si>
  <si>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</si>
  <si>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</si>
  <si>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</si>
  <si>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</si>
  <si>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</si>
  <si>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</si>
  <si>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</si>
  <si>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</si>
  <si>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</si>
  <si>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</si>
  <si>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</si>
  <si>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</si>
  <si>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</si>
  <si>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</si>
  <si>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</si>
  <si>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</si>
  <si>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</si>
  <si>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</si>
  <si>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</si>
  <si>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</si>
  <si>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</si>
  <si>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</si>
  <si>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</si>
  <si>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</si>
  <si>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</si>
  <si>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</si>
  <si>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</si>
  <si>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</si>
  <si>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</si>
  <si>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</si>
  <si>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</si>
  <si>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</si>
  <si>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</si>
  <si>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</si>
  <si>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</si>
  <si>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</si>
  <si>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</si>
  <si>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</si>
  <si>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</si>
  <si>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</si>
  <si>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</si>
  <si>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</si>
  <si>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</si>
  <si>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</si>
  <si>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</si>
  <si>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</si>
  <si>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</si>
  <si>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</si>
  <si>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</si>
  <si>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</si>
  <si>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</si>
  <si>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</si>
  <si>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</si>
  <si>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</si>
  <si>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</si>
  <si>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</si>
  <si>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</si>
  <si>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</si>
  <si>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</si>
  <si>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</si>
  <si>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</si>
  <si>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</si>
  <si>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</si>
  <si>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</si>
  <si>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</si>
  <si>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</si>
  <si>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</si>
  <si>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</si>
  <si>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</si>
  <si>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</si>
  <si>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</si>
  <si>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</si>
  <si>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</si>
  <si>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</si>
  <si>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</si>
  <si>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</si>
  <si>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</si>
  <si>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</si>
  <si>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</si>
  <si>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</si>
  <si>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</si>
  <si>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</si>
  <si>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</si>
  <si>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</si>
  <si>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</si>
  <si>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</si>
  <si>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</si>
  <si>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</si>
  <si>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</si>
  <si>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</si>
  <si>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</si>
  <si>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</si>
  <si>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</si>
  <si>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</si>
  <si>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</si>
  <si>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</si>
  <si>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</si>
  <si>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</si>
  <si>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</si>
  <si>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</si>
  <si>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</si>
  <si>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</si>
  <si>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</si>
  <si>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</si>
  <si>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</si>
  <si>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</si>
  <si>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</si>
  <si>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</si>
  <si>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</si>
  <si>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</si>
  <si>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</si>
  <si>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</si>
  <si>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</si>
  <si>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</si>
  <si>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</si>
  <si>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</si>
  <si>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</si>
  <si>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</si>
  <si>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</si>
  <si>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</si>
  <si>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</si>
  <si>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</si>
  <si>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</si>
  <si>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</si>
  <si>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</si>
  <si>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</si>
  <si>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</si>
  <si>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</si>
  <si>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</si>
  <si>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</si>
  <si>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</si>
  <si>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</si>
  <si>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</si>
  <si>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</si>
  <si>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</si>
  <si>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</si>
  <si>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</si>
  <si>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</si>
  <si>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</si>
  <si>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</si>
  <si>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</si>
  <si>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</si>
  <si>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</si>
  <si>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</si>
  <si>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</si>
  <si>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</si>
  <si>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</si>
  <si>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</si>
  <si>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</si>
  <si>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</si>
  <si>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</si>
  <si>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</si>
  <si>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</si>
  <si>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</si>
  <si>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</si>
  <si>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</si>
  <si>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</si>
  <si>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</si>
  <si>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</si>
  <si>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</si>
  <si>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</si>
  <si>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</si>
  <si>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</si>
  <si>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</si>
  <si>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</si>
  <si>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</si>
  <si>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</si>
  <si>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</si>
  <si>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</si>
  <si>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</si>
  <si>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</si>
  <si>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</si>
  <si>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</si>
  <si>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</si>
  <si>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</si>
  <si>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</si>
  <si>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</si>
  <si>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</si>
  <si>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</si>
  <si>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</si>
  <si>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</si>
  <si>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</si>
  <si>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</si>
  <si>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</si>
  <si>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</si>
  <si>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</si>
  <si>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</si>
  <si>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</si>
  <si>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</si>
  <si>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</si>
  <si>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</si>
  <si>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</si>
  <si>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</si>
  <si>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</si>
  <si>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</si>
  <si>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</si>
  <si>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</si>
  <si>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</si>
  <si>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</si>
  <si>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</si>
  <si>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</si>
  <si>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</si>
  <si>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</si>
  <si>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</si>
  <si>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</si>
  <si>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</si>
  <si>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</si>
  <si>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</si>
  <si>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</si>
  <si>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</si>
  <si>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</si>
  <si>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</si>
  <si>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</si>
  <si>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</si>
  <si>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</si>
  <si>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</si>
  <si>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</si>
  <si>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</si>
  <si>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</si>
  <si>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</si>
  <si>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</si>
  <si>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</si>
  <si>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</si>
  <si>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</si>
  <si>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</si>
  <si>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</si>
  <si>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</si>
  <si>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</si>
  <si>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</si>
  <si>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</si>
  <si>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</si>
  <si>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</si>
  <si>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</si>
  <si>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</si>
  <si>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</si>
  <si>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</si>
  <si>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</si>
  <si>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</si>
  <si>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</si>
  <si>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</si>
  <si>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</si>
  <si>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</si>
  <si>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</si>
  <si>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</si>
  <si>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</si>
  <si>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</si>
  <si>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</si>
  <si>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</si>
  <si>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</si>
  <si>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</si>
  <si>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</si>
  <si>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</si>
  <si>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</si>
  <si>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</si>
  <si>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</si>
  <si>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</si>
  <si>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</si>
  <si>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</si>
  <si>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</si>
  <si>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</si>
  <si>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</si>
  <si>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</si>
  <si>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</si>
  <si>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</si>
  <si>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</si>
  <si>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</si>
  <si>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</si>
  <si>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</si>
  <si>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</si>
  <si>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</si>
  <si>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</si>
  <si>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</si>
  <si>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</si>
  <si>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</si>
  <si>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</si>
  <si>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</si>
  <si>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</si>
  <si>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</si>
  <si>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</si>
  <si>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</si>
  <si>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</si>
  <si>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</si>
  <si>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</si>
  <si>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</si>
  <si>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</si>
  <si>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</si>
  <si>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</si>
  <si>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</si>
  <si>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</si>
  <si>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</si>
  <si>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</si>
  <si>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</si>
  <si>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</si>
  <si>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</si>
  <si>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</si>
  <si>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</si>
  <si>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</si>
  <si>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</si>
  <si>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</si>
  <si>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</si>
  <si>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</si>
  <si>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</si>
  <si>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</si>
  <si>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</si>
  <si>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</si>
  <si>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</si>
  <si>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</si>
  <si>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</si>
  <si>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</si>
  <si>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</si>
  <si>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</si>
  <si>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</si>
  <si>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</si>
  <si>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</si>
  <si>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</si>
  <si>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</si>
  <si>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</si>
  <si>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</si>
  <si>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</si>
  <si>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</si>
  <si>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</si>
  <si>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</si>
  <si>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</si>
  <si>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</si>
  <si>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</si>
  <si>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</si>
  <si>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</si>
  <si>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</si>
  <si>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</si>
  <si>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</si>
  <si>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</si>
  <si>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</si>
  <si>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</si>
  <si>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</si>
  <si>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</si>
  <si>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</si>
  <si>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</si>
  <si>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</si>
  <si>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</si>
  <si>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</si>
  <si>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</si>
  <si>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</si>
  <si>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</si>
  <si>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</si>
  <si>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</si>
  <si>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</si>
  <si>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</si>
  <si>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</si>
  <si>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</si>
  <si>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</si>
  <si>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</si>
  <si>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</si>
  <si>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</si>
  <si>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</si>
  <si>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</si>
  <si>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</si>
  <si>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</si>
  <si>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</si>
  <si>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</si>
  <si>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</si>
  <si>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</si>
  <si>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</si>
  <si>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</si>
  <si>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</si>
  <si>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</si>
  <si>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</si>
  <si>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</si>
  <si>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</si>
  <si>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</si>
  <si>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</si>
  <si>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</si>
  <si>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</si>
  <si>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</si>
  <si>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</si>
  <si>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</si>
  <si>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</si>
  <si>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</si>
  <si>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</si>
  <si>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</si>
  <si>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</si>
  <si>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</si>
  <si>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</si>
  <si>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</si>
  <si>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</si>
  <si>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</si>
  <si>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</si>
  <si>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</si>
  <si>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</si>
  <si>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</si>
  <si>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</si>
  <si>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</si>
  <si>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</si>
  <si>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</si>
  <si>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</si>
  <si>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</si>
  <si>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</si>
  <si>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</si>
  <si>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</si>
  <si>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</si>
  <si>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</si>
  <si>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</si>
  <si>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</si>
  <si>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</si>
  <si>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</si>
  <si>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</si>
  <si>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</si>
  <si>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</si>
  <si>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</si>
  <si>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</si>
  <si>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</si>
  <si>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</si>
  <si>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</si>
  <si>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</si>
  <si>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</si>
  <si>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</si>
  <si>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</si>
  <si>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</si>
  <si>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</si>
  <si>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</si>
  <si>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</si>
  <si>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</si>
  <si>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</si>
  <si>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</si>
  <si>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</si>
  <si>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</si>
  <si>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</si>
  <si>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</si>
  <si>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</si>
  <si>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</si>
  <si>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</si>
  <si>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</si>
  <si>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</si>
  <si>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</si>
  <si>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</si>
  <si>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</si>
  <si>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</si>
  <si>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</si>
  <si>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</si>
  <si>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</si>
  <si>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</si>
  <si>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</si>
  <si>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</si>
  <si>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</si>
  <si>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</si>
  <si>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</si>
  <si>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</si>
  <si>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</si>
  <si>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</si>
  <si>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</si>
  <si>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</si>
  <si>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</si>
  <si>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</si>
  <si>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</si>
  <si>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</si>
  <si>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</si>
  <si>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</si>
  <si>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</si>
  <si>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</si>
  <si>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</si>
  <si>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</si>
  <si>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</si>
  <si>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</si>
  <si>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</si>
  <si>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</si>
  <si>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</si>
  <si>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</si>
  <si>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</si>
  <si>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</si>
  <si>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</si>
  <si>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</si>
  <si>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</si>
  <si>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</si>
  <si>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</si>
  <si>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</si>
  <si>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</si>
  <si>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</si>
  <si>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</si>
  <si>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</si>
  <si>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</si>
  <si>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</si>
  <si>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</si>
  <si>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</si>
  <si>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</si>
  <si>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</si>
  <si>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</si>
  <si>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</si>
  <si>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</si>
  <si>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</si>
  <si>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</si>
  <si>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</si>
  <si>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</si>
  <si>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</si>
  <si>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</si>
  <si>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</si>
  <si>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</si>
  <si>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</si>
  <si>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</si>
  <si>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</si>
  <si>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</si>
  <si>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</si>
  <si>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</si>
  <si>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</si>
  <si>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</si>
  <si>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</si>
  <si>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</si>
  <si>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</si>
  <si>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</si>
  <si>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</si>
  <si>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</si>
  <si>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</si>
  <si>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</si>
  <si>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</si>
  <si>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</si>
  <si>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</si>
  <si>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</si>
  <si>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</si>
  <si>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</si>
  <si>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</si>
  <si>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</si>
  <si>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</si>
  <si>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</si>
  <si>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</si>
  <si>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</si>
  <si>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</si>
  <si>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</si>
  <si>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</si>
  <si>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</si>
  <si>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</si>
  <si>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</si>
  <si>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</si>
  <si>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</si>
  <si>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</si>
  <si>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</si>
  <si>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</si>
  <si>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</si>
  <si>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</si>
  <si>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</si>
  <si>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</si>
  <si>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</si>
  <si>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</si>
  <si>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</si>
  <si>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</si>
  <si>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</si>
  <si>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</si>
  <si>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</si>
  <si>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</si>
  <si>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</si>
  <si>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</si>
  <si>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</si>
  <si>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</si>
  <si>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</si>
  <si>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</si>
  <si>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</si>
  <si>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</si>
  <si>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</si>
  <si>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</si>
  <si>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</si>
  <si>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</si>
  <si>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</si>
  <si>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</si>
  <si>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</si>
  <si>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</si>
  <si>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</si>
  <si>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</si>
  <si>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</si>
  <si>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</si>
  <si>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</si>
  <si>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</si>
  <si>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</si>
  <si>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</si>
  <si>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</si>
  <si>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</si>
  <si>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</si>
  <si>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</si>
  <si>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</si>
  <si>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</si>
  <si>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</si>
  <si>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</si>
  <si>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</si>
  <si>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</si>
  <si>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</si>
  <si>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</si>
  <si>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</si>
  <si>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</si>
  <si>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</si>
  <si>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</si>
  <si>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</si>
  <si>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</si>
  <si>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</si>
  <si>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</si>
  <si>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</si>
  <si>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</si>
  <si>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</si>
  <si>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</si>
  <si>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</si>
  <si>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</si>
  <si>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</si>
  <si>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</si>
  <si>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</si>
  <si>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</si>
  <si>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</si>
  <si>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</si>
  <si>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</si>
  <si>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</si>
  <si>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</si>
  <si>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</si>
  <si>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</si>
  <si>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</si>
  <si>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</si>
  <si>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</si>
  <si>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</si>
  <si>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</si>
  <si>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</si>
  <si>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</si>
  <si>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</si>
  <si>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</si>
  <si>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</si>
  <si>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</si>
  <si>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</si>
  <si>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</si>
  <si>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</si>
  <si>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</si>
  <si>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</si>
  <si>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</si>
  <si>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</si>
  <si>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</si>
  <si>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</si>
  <si>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</si>
  <si>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</si>
  <si>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</si>
  <si>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</si>
  <si>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</si>
  <si>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</si>
  <si>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</si>
  <si>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</si>
  <si>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</si>
  <si>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</si>
  <si>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</si>
  <si>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</si>
  <si>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</si>
  <si>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</si>
  <si>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</si>
  <si>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</si>
  <si>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</si>
  <si>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</si>
  <si>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</si>
  <si>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</si>
  <si>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</si>
  <si>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</si>
  <si>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</si>
  <si>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</si>
  <si>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</si>
  <si>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</si>
  <si>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</si>
  <si>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</si>
  <si>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</si>
  <si>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</si>
  <si>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</si>
  <si>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</si>
  <si>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</si>
  <si>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</si>
  <si>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</si>
  <si>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</si>
  <si>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</si>
  <si>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</si>
  <si>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</si>
  <si>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</si>
  <si>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</si>
  <si>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</si>
  <si>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</si>
  <si>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</si>
  <si>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</si>
  <si>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</si>
  <si>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</si>
  <si>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</si>
  <si>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</si>
  <si>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</si>
  <si>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</si>
  <si>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</si>
  <si>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</si>
  <si>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</si>
  <si>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</si>
  <si>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</si>
  <si>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</si>
  <si>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</si>
  <si>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</si>
  <si>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</si>
  <si>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</si>
  <si>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</si>
  <si>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</si>
  <si>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</si>
  <si>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</si>
  <si>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</si>
  <si>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</si>
  <si>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</si>
  <si>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</si>
  <si>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</si>
  <si>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</si>
  <si>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</si>
  <si>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</si>
  <si>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</si>
  <si>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</si>
  <si>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</si>
  <si>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</si>
  <si>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</si>
  <si>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</si>
  <si>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</si>
  <si>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</si>
  <si>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</si>
  <si>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</si>
  <si>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</si>
  <si>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</si>
  <si>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</si>
  <si>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</si>
  <si>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</si>
  <si>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</si>
  <si>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</si>
  <si>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</si>
  <si>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</si>
  <si>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</si>
  <si>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</si>
  <si>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</si>
  <si>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</si>
  <si>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</si>
  <si>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</si>
  <si>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</si>
  <si>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</si>
  <si>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</si>
  <si>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</si>
  <si>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</si>
  <si>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</si>
  <si>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</si>
  <si>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</si>
  <si>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</si>
  <si>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</si>
  <si>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</si>
  <si>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</si>
  <si>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</si>
  <si>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</si>
  <si>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</si>
  <si>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</si>
  <si>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</si>
  <si>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</si>
  <si>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</si>
  <si>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</si>
  <si>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</si>
  <si>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</si>
  <si>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</si>
  <si>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</si>
  <si>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</si>
  <si>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</si>
  <si>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</si>
  <si>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</si>
  <si>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</si>
  <si>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</si>
  <si>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</si>
  <si>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</si>
  <si>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</si>
  <si>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</si>
  <si>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</si>
  <si>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</si>
  <si>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</si>
  <si>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</si>
  <si>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</si>
  <si>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</si>
  <si>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</si>
  <si>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</si>
  <si>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</si>
  <si>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</si>
  <si>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</si>
  <si>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</si>
  <si>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</si>
  <si>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</si>
  <si>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</si>
  <si>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</si>
  <si>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</si>
  <si>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</si>
  <si>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</si>
  <si>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</si>
  <si>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</si>
  <si>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</si>
  <si>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</si>
  <si>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</si>
  <si>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</si>
  <si>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</si>
  <si>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</si>
  <si>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</si>
  <si>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</si>
  <si>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</si>
  <si>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</si>
  <si>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</si>
  <si>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</si>
  <si>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</si>
  <si>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</si>
  <si>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</si>
  <si>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</si>
  <si>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</si>
  <si>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</si>
  <si>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</si>
  <si>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</si>
  <si>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</si>
  <si>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</si>
  <si>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</si>
  <si>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</si>
  <si>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</si>
  <si>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</si>
  <si>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</si>
  <si>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</si>
  <si>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</si>
  <si>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</si>
  <si>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</si>
  <si>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</si>
  <si>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</si>
  <si>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</si>
  <si>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</si>
  <si>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</si>
  <si>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</si>
  <si>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</si>
  <si>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</si>
  <si>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</si>
  <si>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</si>
  <si>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</si>
  <si>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</si>
  <si>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</si>
  <si>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</si>
  <si>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</si>
  <si>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</si>
  <si>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</si>
  <si>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</si>
  <si>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</si>
  <si>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</si>
  <si>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</si>
  <si>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</si>
  <si>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</si>
  <si>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</si>
  <si>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</si>
  <si>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</si>
  <si>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</si>
  <si>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</si>
  <si>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</si>
  <si>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</si>
  <si>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</si>
  <si>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</si>
  <si>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</si>
  <si>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</si>
  <si>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</si>
  <si>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</si>
  <si>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</si>
  <si>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</si>
  <si>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</si>
  <si>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</si>
  <si>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</si>
  <si>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</si>
  <si>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</si>
  <si>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</si>
  <si>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</si>
  <si>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</si>
  <si>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</si>
  <si>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</si>
  <si>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</si>
  <si>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</si>
  <si>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</si>
  <si>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</si>
  <si>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</si>
  <si>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</si>
  <si>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</si>
  <si>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</si>
  <si>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</si>
  <si>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</si>
  <si>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</si>
  <si>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</si>
  <si>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</si>
  <si>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</si>
  <si>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</si>
  <si>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</si>
  <si>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</si>
  <si>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</si>
  <si>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</si>
  <si>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</si>
  <si>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</si>
  <si>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</si>
  <si>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</si>
  <si>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</si>
  <si>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</si>
  <si>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</si>
  <si>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</si>
  <si>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</si>
  <si>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</si>
  <si>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</si>
  <si>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</si>
  <si>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</si>
  <si>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</si>
  <si>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</si>
  <si>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</si>
  <si>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</si>
  <si>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</si>
  <si>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</si>
  <si>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</si>
  <si>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</si>
  <si>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</si>
  <si>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</si>
  <si>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</si>
  <si>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</si>
  <si>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</si>
  <si>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</si>
  <si>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</si>
  <si>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</si>
  <si>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</si>
  <si>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</si>
  <si>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</si>
  <si>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</si>
  <si>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</si>
  <si>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</si>
  <si>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</si>
  <si>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</si>
  <si>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</si>
  <si>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</si>
  <si>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</si>
  <si>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</si>
  <si>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</si>
  <si>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</si>
  <si>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</si>
  <si>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</si>
  <si>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</si>
  <si>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</si>
  <si>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</si>
  <si>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</si>
  <si>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</si>
  <si>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</si>
  <si>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</si>
  <si>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</si>
  <si>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</si>
  <si>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</si>
  <si>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</si>
  <si>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</si>
  <si>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</si>
  <si>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</si>
  <si>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</si>
  <si>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</si>
  <si>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</si>
  <si>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</si>
  <si>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</si>
  <si>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</si>
  <si>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</si>
  <si>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</si>
  <si>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</si>
  <si>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</si>
  <si>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</si>
  <si>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</si>
  <si>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</si>
  <si>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</si>
  <si>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</si>
  <si>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</si>
  <si>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</si>
  <si>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</si>
  <si>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</si>
  <si>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</si>
  <si>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</si>
  <si>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</si>
  <si>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</si>
  <si>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</si>
  <si>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</si>
  <si>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</si>
  <si>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</si>
  <si>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</si>
  <si>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</si>
  <si>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</si>
  <si>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</si>
  <si>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</si>
  <si>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</si>
  <si>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</si>
  <si>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</si>
  <si>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</si>
  <si>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</si>
  <si>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</si>
  <si>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</si>
  <si>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</si>
  <si>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</si>
  <si>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</si>
  <si>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</si>
  <si>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</si>
  <si>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</si>
  <si>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</si>
  <si>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</si>
  <si>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</si>
  <si>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</si>
  <si>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</si>
  <si>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</si>
  <si>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</si>
  <si>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</si>
  <si>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</si>
  <si>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</si>
  <si>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</si>
  <si>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</si>
  <si>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</si>
  <si>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</si>
  <si>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</si>
  <si>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</si>
  <si>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</si>
  <si>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</si>
  <si>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</si>
  <si>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</si>
  <si>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</si>
  <si>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</si>
  <si>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</si>
  <si>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</si>
  <si>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</si>
  <si>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</si>
  <si>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</si>
  <si>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</si>
  <si>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</si>
  <si>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</si>
  <si>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</si>
  <si>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</si>
  <si>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</si>
  <si>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</si>
  <si>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</si>
  <si>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</si>
  <si>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</si>
  <si>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</si>
  <si>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</si>
  <si>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</si>
  <si>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</si>
  <si>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</si>
  <si>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</si>
  <si>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</si>
  <si>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</si>
  <si>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</si>
  <si>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</si>
  <si>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</si>
  <si>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</si>
  <si>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</si>
  <si>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</si>
  <si>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</si>
  <si>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</si>
  <si>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</si>
  <si>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</si>
  <si>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</si>
  <si>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</si>
  <si>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</si>
  <si>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</si>
  <si>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</si>
  <si>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</si>
  <si>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</si>
  <si>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</si>
  <si>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</si>
  <si>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</si>
  <si>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</si>
  <si>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</si>
  <si>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</si>
  <si>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</si>
  <si>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</si>
  <si>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</si>
  <si>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</si>
  <si>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</si>
  <si>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</si>
  <si>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</si>
  <si>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</si>
  <si>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</si>
  <si>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</si>
  <si>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</si>
  <si>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</si>
  <si>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</si>
  <si>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</si>
  <si>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</si>
  <si>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</si>
  <si>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</si>
  <si>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</si>
  <si>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</si>
  <si>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</si>
  <si>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</si>
  <si>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</si>
  <si>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</si>
  <si>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</si>
  <si>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</si>
  <si>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</si>
  <si>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</si>
  <si>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</si>
  <si>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</si>
  <si>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</si>
  <si>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</si>
  <si>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</si>
  <si>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</si>
  <si>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</si>
  <si>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</si>
  <si>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</si>
  <si>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</si>
  <si>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</si>
  <si>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</si>
  <si>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</si>
  <si>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</si>
  <si>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</si>
  <si>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</si>
  <si>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</si>
  <si>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</si>
  <si>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</si>
  <si>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</si>
  <si>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</si>
  <si>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</si>
  <si>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</si>
  <si>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</si>
  <si>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</si>
  <si>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</si>
  <si>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</si>
  <si>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</si>
  <si>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</si>
  <si>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</si>
  <si>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</si>
  <si>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</si>
  <si>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</si>
  <si>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</si>
  <si>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</si>
  <si>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</si>
  <si>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</si>
  <si>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</si>
  <si>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</si>
  <si>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</si>
  <si>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</si>
  <si>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</si>
  <si>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</si>
  <si>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</si>
  <si>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</si>
  <si>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</si>
  <si>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</si>
  <si>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</si>
  <si>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</si>
  <si>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</si>
  <si>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</si>
  <si>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</si>
  <si>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</si>
  <si>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</si>
  <si>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</si>
  <si>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</si>
  <si>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</si>
  <si>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</si>
  <si>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</si>
  <si>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</si>
  <si>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</si>
  <si>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</si>
  <si>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</si>
  <si>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</si>
  <si>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</si>
  <si>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</si>
  <si>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</si>
  <si>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</si>
  <si>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</si>
  <si>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</si>
  <si>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</si>
  <si>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</si>
  <si>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</si>
  <si>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</si>
  <si>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</si>
  <si>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</si>
  <si>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</si>
  <si>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</si>
  <si>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</si>
  <si>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</si>
  <si>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</si>
  <si>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</si>
  <si>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</si>
  <si>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</si>
  <si>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</si>
  <si>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</si>
  <si>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</si>
  <si>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</si>
  <si>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</si>
  <si>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</si>
  <si>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</si>
  <si>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</si>
  <si>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</si>
  <si>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</si>
  <si>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</si>
  <si>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</si>
  <si>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</si>
  <si>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</si>
  <si>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</si>
  <si>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</si>
  <si>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</si>
  <si>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</si>
  <si>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</si>
  <si>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</si>
  <si>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</si>
  <si>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</si>
  <si>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</si>
  <si>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</si>
  <si>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</si>
  <si>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</si>
  <si>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</si>
  <si>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</si>
  <si>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</si>
  <si>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</si>
  <si>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</si>
  <si>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</si>
  <si>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</si>
  <si>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</si>
  <si>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</si>
  <si>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</si>
  <si>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</si>
  <si>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</si>
  <si>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</si>
  <si>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</si>
  <si>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</si>
  <si>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</si>
  <si>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</si>
  <si>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</si>
  <si>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</si>
  <si>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</si>
  <si>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</si>
  <si>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</si>
  <si>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</si>
  <si>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</si>
  <si>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</si>
  <si>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</si>
  <si>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</si>
  <si>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</si>
  <si>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</si>
  <si>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</si>
  <si>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</si>
  <si>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</si>
  <si>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</si>
  <si>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</si>
  <si>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</si>
  <si>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</si>
  <si>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</si>
  <si>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</si>
  <si>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</si>
  <si>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</si>
  <si>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</si>
  <si>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</si>
  <si>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</si>
  <si>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</si>
  <si>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</si>
  <si>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</si>
  <si>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</si>
  <si>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</si>
  <si>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</si>
  <si>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</si>
  <si>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</si>
  <si>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</si>
  <si>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</si>
  <si>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</si>
  <si>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</si>
  <si>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</si>
  <si>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</si>
  <si>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</si>
  <si>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</si>
  <si>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</si>
  <si>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</si>
  <si>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</si>
  <si>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</si>
  <si>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</si>
  <si>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</si>
  <si>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</si>
  <si>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</si>
  <si>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</si>
  <si>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</si>
  <si>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</si>
  <si>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</si>
  <si>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</si>
  <si>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</si>
  <si>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</si>
  <si>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</si>
  <si>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</si>
  <si>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</si>
  <si>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</si>
  <si>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</si>
  <si>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</si>
  <si>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</si>
  <si>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</si>
  <si>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</si>
  <si>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</si>
  <si>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</si>
  <si>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</si>
  <si>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</si>
  <si>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</si>
  <si>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</si>
  <si>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</si>
  <si>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</si>
  <si>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</si>
  <si>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</si>
  <si>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</si>
  <si>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</si>
  <si>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</si>
  <si>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</si>
  <si>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</si>
  <si>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</si>
  <si>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</si>
  <si>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</si>
  <si>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</si>
  <si>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</si>
  <si>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</si>
  <si>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</si>
  <si>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</si>
  <si>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</si>
  <si>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</si>
  <si>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</si>
  <si>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</si>
  <si>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</si>
  <si>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</si>
  <si>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</si>
  <si>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</si>
  <si>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</si>
  <si>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</si>
  <si>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</si>
  <si>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</si>
  <si>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</si>
  <si>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</si>
  <si>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</si>
  <si>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</si>
  <si>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</si>
  <si>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</si>
  <si>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</si>
  <si>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</si>
  <si>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</si>
  <si>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</si>
  <si>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</si>
  <si>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</si>
  <si>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</si>
  <si>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</si>
  <si>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</si>
  <si>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</si>
  <si>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</si>
  <si>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</si>
  <si>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</si>
  <si>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</si>
  <si>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</si>
  <si>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</si>
  <si>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</si>
  <si>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</si>
  <si>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</si>
  <si>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</si>
  <si>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</si>
  <si>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</si>
  <si>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</si>
  <si>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</si>
  <si>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</si>
  <si>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</si>
  <si>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</si>
  <si>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</si>
  <si>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</si>
  <si>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</si>
  <si>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</si>
  <si>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</si>
  <si>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</si>
  <si>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</si>
  <si>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</si>
  <si>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</si>
  <si>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</si>
  <si>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</si>
  <si>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</si>
  <si>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</si>
  <si>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</si>
  <si>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</si>
  <si>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</si>
  <si>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</si>
  <si>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</si>
  <si>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</si>
  <si>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</si>
  <si>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</si>
  <si>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</si>
  <si>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</si>
  <si>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</si>
  <si>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</si>
  <si>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</si>
  <si>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</si>
  <si>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</si>
  <si>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</si>
  <si>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</si>
  <si>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</si>
  <si>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</si>
  <si>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</si>
  <si>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</si>
  <si>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</si>
  <si>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</si>
  <si>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</si>
  <si>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</si>
  <si>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</si>
  <si>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</si>
  <si>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</si>
  <si>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</si>
  <si>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</si>
  <si>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</si>
  <si>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</si>
  <si>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</si>
  <si>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</si>
  <si>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</si>
  <si>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</si>
  <si>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</si>
  <si>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</si>
  <si>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</si>
  <si>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</si>
  <si>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</si>
  <si>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</si>
  <si>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</si>
  <si>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</si>
  <si>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</si>
  <si>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</si>
  <si>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</si>
  <si>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</si>
  <si>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</si>
  <si>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</si>
  <si>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</si>
  <si>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</si>
  <si>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</si>
  <si>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</si>
  <si>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</si>
  <si>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</si>
  <si>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</si>
  <si>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</si>
  <si>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</si>
  <si>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</si>
  <si>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</si>
  <si>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</si>
  <si>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</si>
  <si>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</si>
  <si>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</si>
  <si>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</si>
  <si>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</si>
  <si>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</si>
  <si>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</si>
  <si>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</si>
  <si>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</si>
  <si>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</si>
  <si>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</si>
  <si>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</si>
  <si>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</si>
  <si>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</si>
  <si>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</si>
  <si>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</si>
  <si>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</si>
  <si>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</si>
  <si>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</si>
  <si>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</si>
  <si>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</si>
  <si>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</si>
  <si>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</si>
  <si>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</si>
  <si>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</si>
  <si>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</si>
  <si>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</si>
  <si>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</si>
  <si>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</si>
  <si>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</si>
  <si>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</si>
  <si>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</si>
  <si>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</si>
  <si>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</si>
  <si>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</si>
  <si>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</si>
  <si>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</si>
  <si>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</si>
  <si>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</si>
  <si>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</si>
  <si>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</si>
  <si>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</si>
  <si>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</si>
  <si>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</si>
  <si>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</si>
  <si>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</si>
  <si>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</si>
  <si>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</si>
  <si>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</si>
  <si>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</si>
  <si>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</si>
  <si>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</si>
  <si>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</si>
  <si>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</si>
  <si>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</si>
  <si>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</si>
  <si>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</si>
  <si>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</si>
  <si>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</si>
  <si>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</si>
  <si>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</si>
  <si>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</si>
  <si>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</si>
  <si>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</si>
  <si>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</si>
  <si>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</si>
  <si>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</si>
  <si>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</si>
  <si>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</si>
  <si>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</si>
  <si>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</si>
  <si>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</si>
  <si>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</si>
  <si>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</si>
  <si>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</si>
  <si>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</si>
  <si>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</si>
  <si>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</si>
  <si>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</si>
  <si>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</si>
  <si>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</si>
  <si>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</si>
  <si>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</si>
  <si>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</si>
  <si>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</si>
  <si>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</si>
  <si>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</si>
  <si>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</si>
  <si>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</si>
  <si>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</si>
  <si>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</si>
  <si>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</si>
  <si>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</si>
  <si>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</si>
  <si>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</si>
  <si>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</si>
  <si>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</si>
  <si>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</si>
  <si>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</si>
  <si>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</si>
  <si>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</si>
  <si>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</si>
  <si>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</si>
  <si>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</si>
  <si>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</si>
  <si>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</si>
  <si>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</si>
  <si>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</si>
  <si>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</si>
  <si>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</si>
  <si>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</si>
  <si>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</si>
  <si>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</si>
  <si>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</si>
  <si>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</si>
  <si>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</si>
  <si>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</si>
  <si>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</si>
  <si>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</si>
  <si>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</si>
  <si>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</si>
  <si>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</si>
  <si>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</si>
  <si>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</si>
  <si>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</si>
  <si>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</si>
  <si>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</si>
  <si>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</si>
  <si>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</si>
  <si>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</si>
  <si>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</si>
  <si>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</si>
  <si>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</si>
  <si>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</si>
  <si>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</si>
  <si>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</si>
  <si>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</si>
  <si>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</si>
  <si>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</si>
  <si>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</si>
  <si>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</si>
  <si>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</si>
  <si>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</si>
  <si>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</si>
  <si>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</si>
  <si>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</si>
  <si>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</si>
  <si>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</si>
  <si>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</si>
  <si>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</si>
  <si>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</si>
  <si>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</si>
  <si>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</si>
  <si>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</si>
  <si>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</si>
  <si>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</si>
  <si>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</si>
  <si>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</si>
  <si>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</si>
  <si>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</si>
  <si>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</si>
  <si>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</si>
  <si>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</si>
  <si>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</si>
  <si>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</si>
  <si>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</si>
  <si>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</si>
  <si>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</si>
  <si>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</si>
  <si>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</si>
  <si>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</si>
  <si>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</si>
  <si>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</si>
  <si>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</si>
  <si>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</si>
  <si>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</si>
  <si>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</si>
  <si>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</si>
  <si>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</si>
  <si>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</si>
  <si>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</si>
  <si>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</si>
  <si>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</si>
  <si>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</si>
  <si>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</si>
  <si>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</si>
  <si>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</si>
  <si>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</si>
  <si>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</si>
  <si>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</si>
  <si>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</si>
  <si>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</si>
  <si>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</si>
  <si>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</si>
  <si>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</si>
  <si>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</si>
  <si>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</si>
  <si>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</si>
  <si>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</si>
  <si>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</si>
  <si>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</si>
  <si>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</si>
  <si>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</si>
  <si>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</si>
  <si>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</si>
  <si>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</si>
  <si>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</si>
  <si>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</si>
  <si>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</si>
  <si>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</si>
  <si>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</si>
  <si>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</si>
  <si>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</si>
  <si>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</si>
  <si>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</si>
  <si>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</si>
  <si>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</si>
  <si>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</si>
  <si>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</si>
  <si>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</si>
  <si>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</si>
  <si>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</si>
  <si>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</si>
  <si>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</si>
  <si>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</si>
  <si>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</si>
  <si>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</si>
  <si>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</si>
  <si>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</si>
  <si>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</si>
  <si>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</si>
  <si>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</si>
  <si>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</si>
  <si>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</si>
  <si>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</si>
  <si>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</si>
  <si>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</si>
  <si>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</si>
  <si>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</si>
  <si>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</si>
  <si>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</si>
  <si>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</si>
  <si>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</si>
  <si>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</si>
  <si>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</si>
  <si>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</si>
  <si>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</si>
  <si>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</si>
  <si>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</si>
  <si>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</si>
  <si>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</si>
  <si>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</si>
  <si>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</si>
  <si>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</si>
  <si>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</si>
  <si>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</si>
  <si>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</si>
  <si>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</si>
  <si>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</si>
  <si>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</si>
  <si>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</si>
  <si>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</si>
  <si>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</si>
  <si>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</si>
  <si>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</si>
  <si>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</si>
  <si>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</si>
  <si>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</si>
  <si>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</si>
  <si>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</si>
  <si>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</si>
  <si>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</si>
  <si>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</si>
  <si>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</si>
  <si>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</si>
  <si>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</si>
  <si>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</si>
  <si>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</si>
  <si>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</si>
  <si>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</si>
  <si>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</si>
  <si>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</si>
  <si>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</si>
  <si>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</si>
  <si>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</si>
  <si>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</si>
  <si>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</si>
  <si>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</si>
  <si>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</si>
  <si>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</si>
  <si>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</si>
  <si>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</si>
  <si>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</si>
  <si>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</si>
  <si>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</si>
  <si>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</si>
  <si>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</si>
  <si>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</si>
  <si>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</si>
  <si>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</si>
  <si>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</si>
  <si>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</si>
  <si>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</si>
  <si>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</si>
  <si>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</si>
  <si>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</si>
  <si>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</si>
  <si>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</si>
  <si>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</si>
  <si>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</si>
  <si>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</si>
  <si>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</si>
  <si>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</si>
  <si>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</si>
  <si>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</si>
  <si>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</si>
  <si>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</si>
  <si>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</si>
  <si>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</si>
  <si>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</si>
  <si>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</si>
  <si>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</si>
  <si>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</si>
  <si>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</si>
  <si>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</si>
  <si>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</si>
  <si>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</si>
  <si>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</si>
  <si>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</si>
  <si>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</si>
  <si>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</si>
  <si>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</si>
  <si>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</si>
  <si>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</si>
  <si>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</si>
  <si>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</si>
  <si>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</si>
  <si>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</si>
  <si>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</si>
  <si>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</si>
  <si>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</si>
  <si>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</si>
  <si>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</si>
  <si>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</si>
  <si>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</si>
  <si>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</si>
  <si>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</si>
  <si>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</si>
  <si>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</si>
  <si>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</si>
  <si>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</si>
  <si>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</si>
  <si>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</si>
  <si>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</si>
  <si>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</si>
  <si>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</si>
  <si>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</si>
  <si>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</si>
  <si>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</si>
  <si>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</si>
  <si>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</si>
  <si>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</si>
  <si>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</si>
  <si>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</si>
  <si>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</si>
  <si>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</si>
  <si>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</si>
  <si>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</si>
  <si>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</si>
  <si>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</si>
  <si>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</si>
  <si>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</si>
  <si>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</si>
  <si>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</si>
  <si>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</si>
  <si>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</si>
  <si>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</si>
  <si>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</si>
  <si>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</si>
  <si>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</si>
  <si>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</si>
  <si>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</si>
  <si>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</si>
  <si>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</si>
  <si>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</si>
  <si>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</si>
  <si>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</si>
  <si>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</si>
  <si>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</si>
  <si>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</si>
  <si>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</si>
  <si>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</si>
  <si>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</si>
  <si>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</si>
  <si>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</si>
  <si>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</si>
  <si>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</si>
  <si>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</si>
  <si>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</si>
  <si>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</si>
  <si>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</si>
  <si>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</si>
  <si>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</si>
  <si>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</si>
  <si>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</si>
  <si>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</si>
  <si>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</si>
  <si>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</si>
  <si>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</si>
  <si>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</si>
  <si>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</si>
  <si>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</si>
  <si>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</si>
  <si>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</si>
  <si>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</si>
  <si>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</si>
  <si>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</si>
  <si>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</si>
  <si>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</si>
  <si>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</si>
  <si>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</si>
  <si>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</si>
  <si>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</si>
  <si>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</si>
  <si>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</si>
  <si>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</si>
  <si>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</si>
  <si>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</si>
  <si>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</si>
  <si>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</si>
  <si>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</si>
  <si>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</si>
  <si>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</si>
  <si>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</si>
  <si>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</si>
  <si>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</si>
  <si>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</si>
  <si>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</si>
  <si>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</si>
  <si>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</si>
  <si>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</si>
  <si>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</si>
  <si>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</si>
  <si>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</si>
  <si>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</si>
  <si>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</si>
  <si>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</si>
  <si>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</si>
  <si>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</si>
  <si>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</si>
  <si>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</si>
  <si>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</si>
  <si>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</si>
  <si>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</si>
  <si>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</si>
  <si>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</si>
  <si>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</si>
  <si>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</si>
  <si>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</si>
  <si>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</si>
  <si>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</si>
  <si>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</si>
  <si>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</si>
  <si>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</si>
  <si>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</si>
  <si>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</si>
  <si>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</si>
  <si>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</si>
  <si>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</si>
  <si>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</si>
  <si>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</si>
  <si>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</si>
  <si>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</si>
  <si>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</si>
  <si>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</si>
  <si>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</si>
  <si>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</si>
  <si>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</si>
  <si>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</si>
  <si>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</si>
  <si>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</si>
  <si>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</si>
  <si>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</si>
  <si>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</si>
  <si>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</si>
  <si>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</si>
  <si>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</si>
  <si>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</si>
  <si>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</si>
  <si>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</si>
  <si>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</si>
  <si>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</si>
  <si>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</si>
  <si>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</si>
  <si>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</si>
  <si>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</si>
  <si>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</si>
  <si>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</si>
  <si>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</si>
  <si>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</si>
  <si>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</si>
  <si>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</si>
  <si>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</si>
  <si>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</si>
  <si>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</si>
  <si>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</si>
  <si>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</si>
  <si>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</si>
  <si>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</si>
  <si>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</si>
  <si>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</si>
  <si>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</si>
  <si>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</si>
  <si>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</si>
  <si>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</si>
  <si>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</si>
  <si>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</si>
  <si>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</si>
  <si>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</si>
  <si>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</si>
  <si>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</si>
  <si>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</si>
  <si>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</si>
  <si>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</si>
  <si>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</si>
  <si>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</si>
  <si>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</si>
  <si>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</si>
  <si>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</si>
  <si>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</si>
  <si>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</si>
  <si>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</si>
  <si>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</si>
  <si>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</si>
  <si>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</si>
  <si>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</si>
  <si>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</si>
  <si>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</si>
  <si>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</si>
  <si>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</si>
  <si>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</si>
  <si>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</si>
  <si>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</si>
  <si>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</si>
  <si>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</si>
  <si>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</si>
  <si>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</si>
  <si>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</si>
  <si>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</si>
  <si>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</si>
  <si>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</si>
  <si>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</si>
  <si>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</si>
  <si>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</si>
  <si>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</si>
  <si>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</si>
  <si>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</si>
  <si>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</si>
  <si>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</si>
  <si>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</si>
  <si>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</si>
  <si>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</si>
  <si>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</si>
  <si>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</si>
  <si>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</si>
  <si>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</si>
  <si>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</si>
  <si>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</si>
  <si>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</si>
  <si>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</si>
  <si>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</si>
  <si>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</si>
  <si>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</si>
  <si>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</si>
  <si>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</si>
  <si>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</si>
  <si>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</si>
  <si>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</si>
  <si>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</si>
  <si>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</si>
  <si>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</si>
  <si>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</si>
  <si>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</si>
  <si>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</si>
  <si>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</si>
  <si>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</si>
  <si>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</si>
  <si>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</si>
  <si>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</si>
  <si>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</si>
  <si>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</si>
  <si>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</si>
  <si>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</si>
  <si>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</si>
  <si>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</si>
  <si>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</si>
  <si>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</si>
  <si>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</si>
  <si>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</si>
  <si>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</si>
  <si>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</si>
  <si>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</si>
  <si>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</si>
  <si>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</si>
  <si>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</si>
  <si>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</si>
  <si>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</si>
  <si>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</si>
  <si>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</si>
  <si>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</si>
  <si>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</si>
  <si>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</si>
  <si>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</si>
  <si>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</si>
  <si>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</si>
  <si>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</si>
  <si>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</si>
  <si>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</si>
  <si>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</si>
  <si>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</si>
  <si>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</si>
  <si>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</si>
  <si>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</si>
  <si>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</si>
  <si>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</si>
  <si>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</si>
  <si>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</si>
  <si>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</si>
  <si>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</si>
  <si>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</si>
  <si>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</si>
  <si>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</si>
  <si>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</si>
  <si>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</si>
  <si>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</si>
  <si>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</si>
  <si>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</si>
  <si>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</si>
  <si>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</si>
  <si>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</si>
  <si>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</si>
  <si>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</si>
  <si>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</si>
  <si>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</si>
  <si>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</si>
  <si>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</si>
  <si>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</si>
  <si>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</si>
  <si>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</si>
  <si>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</si>
  <si>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</si>
  <si>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</si>
  <si>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</si>
  <si>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</si>
  <si>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</si>
  <si>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</si>
  <si>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</si>
  <si>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</si>
  <si>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</si>
  <si>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</si>
  <si>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</si>
  <si>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</si>
  <si>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</si>
  <si>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</si>
  <si>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</si>
  <si>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</si>
  <si>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</si>
  <si>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</si>
  <si>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</si>
  <si>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</si>
  <si>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</si>
  <si>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</si>
  <si>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</si>
  <si>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</si>
  <si>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</si>
  <si>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</si>
  <si>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</si>
  <si>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</si>
  <si>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</si>
  <si>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</si>
  <si>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</si>
  <si>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</si>
  <si>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</si>
  <si>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</si>
  <si>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</si>
  <si>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</si>
  <si>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</si>
  <si>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</si>
  <si>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</si>
  <si>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</si>
  <si>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</si>
  <si>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</si>
  <si>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</si>
  <si>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</si>
  <si>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</si>
  <si>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</si>
  <si>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</si>
  <si>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</si>
  <si>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</si>
  <si>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</si>
  <si>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</si>
  <si>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</si>
  <si>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</si>
  <si>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</si>
  <si>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</si>
  <si>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</si>
  <si>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</si>
  <si>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</si>
  <si>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</si>
  <si>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</si>
  <si>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</si>
  <si>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</si>
  <si>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</si>
  <si>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</si>
  <si>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</si>
  <si>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</si>
  <si>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</si>
  <si>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</si>
  <si>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</si>
  <si>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</si>
  <si>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</si>
  <si>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</si>
  <si>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</si>
  <si>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</si>
  <si>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</si>
  <si>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</si>
  <si>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</si>
  <si>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</si>
  <si>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</si>
  <si>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</si>
  <si>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</si>
  <si>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</si>
  <si>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</si>
  <si>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</si>
  <si>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</si>
  <si>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</si>
  <si>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</si>
  <si>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</si>
  <si>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</si>
  <si>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</si>
  <si>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</si>
  <si>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</si>
  <si>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</si>
  <si>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</si>
  <si>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</si>
  <si>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</si>
  <si>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</si>
  <si>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</si>
  <si>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</si>
  <si>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</si>
  <si>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</si>
  <si>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</si>
  <si>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</si>
  <si>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</si>
  <si>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</si>
  <si>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</si>
  <si>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</si>
  <si>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</si>
  <si>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</si>
  <si>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</si>
  <si>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</si>
  <si>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</si>
  <si>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</si>
  <si>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</si>
  <si>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</si>
  <si>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</si>
  <si>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</si>
  <si>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</si>
  <si>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</si>
  <si>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</si>
  <si>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</si>
  <si>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</si>
  <si>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</si>
  <si>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</si>
  <si>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</si>
  <si>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</si>
  <si>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</si>
  <si>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</si>
  <si>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</si>
  <si>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</si>
  <si>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</si>
  <si>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</si>
  <si>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</si>
  <si>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</si>
  <si>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</si>
  <si>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</si>
  <si>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</si>
  <si>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</si>
  <si>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</si>
  <si>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</si>
  <si>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</si>
  <si>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</si>
  <si>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</si>
  <si>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</si>
  <si>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</si>
  <si>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</si>
  <si>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</si>
  <si>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</si>
  <si>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</si>
  <si>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</si>
  <si>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</si>
  <si>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</si>
  <si>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</si>
  <si>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</si>
  <si>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</si>
  <si>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</si>
  <si>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</si>
  <si>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</si>
  <si>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</si>
  <si>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</si>
  <si>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</si>
  <si>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</si>
  <si>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</si>
  <si>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</si>
  <si>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</si>
  <si>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</si>
  <si>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</si>
  <si>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</si>
  <si>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</si>
  <si>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</si>
  <si>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</si>
  <si>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</si>
  <si>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</si>
  <si>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</si>
  <si>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</si>
  <si>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</si>
  <si>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</si>
  <si>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</si>
  <si>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</si>
  <si>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</si>
  <si>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</si>
  <si>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</si>
  <si>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</si>
  <si>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</si>
  <si>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</si>
  <si>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</si>
  <si>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</si>
  <si>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</si>
  <si>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</si>
  <si>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</si>
  <si>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</si>
  <si>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</si>
  <si>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</si>
  <si>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</si>
  <si>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</si>
  <si>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</si>
  <si>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</si>
  <si>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</si>
  <si>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</si>
  <si>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</si>
  <si>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</si>
  <si>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</si>
  <si>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</si>
  <si>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</si>
  <si>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</si>
  <si>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</si>
  <si>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</si>
  <si>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</si>
  <si>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</si>
  <si>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</si>
  <si>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</si>
  <si>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</si>
  <si>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</si>
  <si>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</si>
  <si>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</si>
  <si>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</si>
  <si>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</si>
  <si>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</si>
  <si>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</si>
  <si>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</si>
  <si>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</si>
  <si>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</si>
  <si>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</si>
  <si>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</si>
  <si>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</si>
  <si>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</si>
  <si>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</si>
  <si>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</si>
  <si>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</si>
  <si>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</si>
  <si>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</si>
  <si>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</si>
  <si>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</si>
  <si>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</si>
  <si>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</si>
  <si>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</si>
  <si>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</si>
  <si>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</si>
  <si>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</si>
  <si>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</si>
  <si>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</si>
  <si>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</si>
  <si>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</si>
  <si>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</si>
  <si>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</si>
  <si>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</si>
  <si>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</si>
  <si>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</si>
  <si>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</si>
  <si>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</si>
  <si>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</si>
  <si>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</si>
  <si>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</si>
  <si>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</si>
  <si>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</si>
  <si>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</si>
  <si>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</si>
  <si>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</si>
  <si>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</si>
  <si>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</si>
  <si>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</si>
  <si>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</si>
  <si>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</si>
  <si>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</si>
  <si>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</si>
  <si>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</si>
  <si>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</si>
  <si>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</si>
  <si>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</si>
  <si>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</si>
  <si>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</si>
  <si>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</si>
  <si>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</si>
  <si>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</si>
  <si>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</si>
  <si>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</si>
  <si>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</si>
  <si>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</si>
  <si>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</si>
  <si>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</si>
  <si>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</si>
  <si>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</si>
  <si>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</si>
  <si>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</si>
  <si>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</si>
  <si>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</si>
  <si>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</si>
  <si>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</si>
  <si>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</si>
  <si>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</si>
  <si>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</si>
  <si>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</si>
  <si>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</si>
  <si>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</si>
  <si>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</si>
  <si>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</si>
  <si>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</si>
  <si>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</si>
  <si>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</si>
  <si>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</si>
  <si>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</si>
  <si>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</si>
  <si>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</si>
  <si>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</si>
  <si>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</si>
  <si>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</si>
  <si>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</si>
  <si>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</si>
  <si>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</si>
  <si>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</si>
  <si>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</si>
  <si>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</si>
  <si>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</si>
  <si>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</si>
  <si>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</si>
  <si>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</si>
  <si>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</si>
  <si>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</si>
  <si>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</si>
  <si>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</si>
  <si>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</si>
  <si>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</si>
  <si>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</si>
  <si>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</si>
  <si>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</si>
  <si>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</si>
  <si>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</si>
  <si>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</si>
  <si>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</si>
  <si>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</si>
  <si>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</si>
  <si>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</si>
  <si>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</si>
  <si>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</si>
  <si>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</si>
  <si>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</si>
  <si>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</si>
  <si>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</si>
  <si>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</si>
  <si>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</si>
  <si>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</si>
  <si>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</si>
  <si>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</si>
  <si>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</si>
  <si>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</si>
  <si>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</si>
  <si>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</si>
  <si>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</si>
  <si>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</si>
  <si>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</si>
  <si>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</si>
  <si>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</si>
  <si>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</si>
  <si>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</si>
  <si>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</si>
  <si>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</si>
  <si>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</si>
  <si>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</si>
  <si>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</si>
  <si>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</si>
  <si>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</si>
  <si>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</si>
  <si>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</si>
  <si>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</si>
  <si>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</si>
  <si>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</si>
  <si>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</si>
  <si>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</si>
  <si>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</si>
  <si>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</si>
  <si>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</si>
  <si>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</si>
  <si>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</si>
  <si>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</si>
  <si>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</si>
  <si>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</si>
  <si>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</si>
  <si>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</si>
  <si>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</si>
  <si>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</si>
  <si>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</si>
  <si>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</si>
  <si>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</si>
  <si>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</si>
  <si>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</si>
  <si>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</si>
  <si>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</si>
  <si>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</si>
  <si>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</si>
  <si>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</si>
  <si>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</si>
  <si>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</si>
  <si>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</si>
  <si>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</si>
  <si>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</si>
  <si>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</si>
  <si>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</si>
  <si>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</si>
  <si>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</si>
  <si>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</si>
  <si>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</si>
  <si>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</si>
  <si>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</si>
  <si>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</si>
  <si>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</si>
  <si>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</si>
  <si>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</si>
  <si>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</si>
  <si>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</si>
  <si>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</si>
  <si>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</si>
  <si>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</si>
  <si>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</si>
  <si>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</si>
  <si>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</si>
  <si>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</si>
  <si>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</si>
  <si>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</si>
  <si>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</si>
  <si>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</si>
  <si>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</si>
  <si>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</si>
  <si>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</si>
  <si>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</si>
  <si>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</si>
  <si>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</si>
  <si>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</si>
  <si>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</si>
  <si>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</si>
  <si>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</si>
  <si>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</si>
  <si>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</si>
  <si>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</si>
  <si>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</si>
  <si>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</si>
  <si>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</si>
  <si>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</si>
  <si>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</si>
  <si>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</si>
  <si>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</si>
  <si>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</si>
  <si>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</si>
  <si>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</si>
  <si>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</si>
  <si>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</si>
  <si>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</si>
  <si>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</si>
  <si>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</si>
  <si>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</si>
  <si>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</si>
  <si>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</si>
  <si>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</si>
  <si>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</si>
  <si>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</si>
  <si>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</si>
  <si>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</si>
  <si>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</si>
  <si>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</si>
  <si>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</si>
  <si>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</si>
  <si>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</si>
  <si>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</si>
  <si>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</si>
  <si>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</si>
  <si>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</si>
  <si>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</si>
  <si>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</si>
  <si>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</si>
  <si>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</si>
  <si>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</si>
  <si>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</si>
  <si>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</si>
  <si>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</si>
  <si>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</si>
  <si>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</si>
  <si>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</si>
  <si>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</si>
  <si>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</si>
  <si>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</si>
  <si>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</si>
  <si>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</si>
  <si>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</si>
  <si>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</si>
  <si>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</si>
  <si>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</si>
  <si>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</si>
  <si>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</si>
  <si>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</si>
  <si>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</si>
  <si>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</si>
  <si>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</si>
  <si>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</si>
  <si>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</si>
  <si>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</si>
  <si>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</si>
  <si>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</si>
  <si>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</si>
  <si>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</si>
  <si>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</si>
  <si>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</si>
  <si>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</si>
  <si>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</si>
  <si>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</si>
  <si>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</si>
  <si>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</si>
  <si>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</si>
  <si>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</si>
  <si>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</si>
  <si>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</si>
  <si>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</si>
  <si>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</si>
  <si>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</si>
  <si>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</si>
  <si>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</si>
  <si>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</si>
  <si>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</si>
  <si>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</si>
  <si>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</si>
  <si>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</si>
  <si>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</si>
  <si>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</si>
  <si>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</si>
  <si>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</si>
  <si>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</si>
  <si>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</si>
  <si>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</si>
  <si>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</si>
  <si>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</si>
  <si>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</si>
  <si>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</si>
  <si>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</si>
  <si>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</si>
  <si>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</si>
  <si>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</si>
  <si>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</si>
  <si>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</si>
  <si>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</si>
  <si>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</si>
  <si>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</si>
  <si>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</si>
  <si>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</si>
  <si>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</si>
  <si>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</si>
  <si>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</si>
  <si>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</si>
  <si>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</si>
  <si>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</si>
  <si>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</si>
  <si>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</si>
  <si>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</si>
  <si>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</si>
  <si>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</si>
  <si>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</si>
  <si>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</si>
  <si>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</si>
  <si>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</si>
  <si>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</si>
  <si>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</si>
  <si>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</si>
  <si>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</si>
  <si>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</si>
  <si>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</si>
  <si>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</si>
  <si>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</si>
  <si>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</si>
  <si>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</si>
  <si>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</si>
  <si>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</si>
  <si>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</si>
  <si>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</si>
  <si>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</si>
  <si>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</si>
  <si>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</si>
  <si>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</si>
  <si>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</si>
  <si>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</si>
  <si>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</si>
  <si>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</si>
  <si>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</si>
  <si>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</si>
  <si>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</si>
  <si>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</si>
  <si>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</si>
  <si>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</si>
  <si>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</si>
  <si>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</si>
  <si>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</si>
  <si>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</si>
  <si>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</si>
  <si>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</si>
  <si>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</si>
  <si>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</si>
  <si>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</si>
  <si>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</si>
  <si>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</si>
  <si>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</si>
  <si>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</si>
  <si>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</si>
  <si>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</si>
  <si>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</si>
  <si>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</si>
  <si>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</si>
  <si>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</si>
  <si>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</si>
  <si>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</si>
  <si>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</si>
  <si>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</si>
  <si>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</si>
  <si>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</si>
  <si>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</si>
  <si>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</si>
  <si>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</si>
  <si>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</si>
  <si>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</si>
  <si>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</si>
  <si>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</si>
  <si>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</si>
  <si>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</si>
  <si>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</si>
  <si>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</si>
  <si>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</si>
  <si>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</si>
  <si>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</si>
  <si>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</si>
  <si>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</si>
  <si>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</si>
  <si>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</si>
  <si>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</si>
  <si>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</si>
  <si>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</si>
  <si>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</si>
  <si>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</si>
  <si>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</si>
  <si>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</si>
  <si>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</si>
  <si>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</si>
  <si>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</si>
  <si>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</si>
  <si>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</si>
  <si>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</si>
  <si>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</si>
  <si>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</si>
  <si>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</si>
  <si>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</si>
  <si>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</si>
  <si>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</si>
  <si>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</si>
  <si>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</si>
  <si>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</si>
  <si>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</si>
  <si>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</si>
  <si>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</si>
  <si>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</si>
  <si>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</si>
  <si>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</si>
  <si>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</si>
  <si>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</si>
  <si>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</si>
  <si>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</si>
  <si>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</si>
  <si>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</si>
  <si>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</si>
  <si>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</si>
  <si>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</si>
  <si>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</si>
  <si>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</si>
  <si>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</si>
  <si>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</si>
  <si>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</si>
  <si>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</si>
  <si>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</si>
  <si>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</si>
  <si>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</si>
  <si>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</si>
  <si>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</si>
  <si>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</si>
  <si>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</si>
  <si>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</si>
  <si>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</si>
  <si>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</si>
  <si>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</si>
  <si>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</si>
  <si>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</si>
  <si>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</si>
  <si>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</si>
  <si>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</si>
  <si>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</si>
  <si>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</si>
  <si>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</si>
  <si>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</si>
  <si>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</si>
  <si>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</si>
  <si>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</si>
  <si>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</si>
  <si>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</si>
  <si>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</si>
  <si>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</si>
  <si>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</si>
  <si>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</si>
  <si>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</si>
  <si>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</si>
  <si>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</si>
  <si>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</si>
  <si>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</si>
  <si>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</si>
  <si>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</si>
  <si>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</si>
  <si>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</si>
  <si>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</si>
  <si>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</si>
  <si>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</si>
  <si>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</si>
  <si>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</si>
  <si>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</si>
  <si>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</si>
  <si>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</si>
  <si>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</si>
  <si>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</si>
  <si>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</si>
  <si>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</si>
  <si>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</si>
  <si>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</si>
  <si>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</si>
  <si>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</si>
  <si>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</si>
  <si>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</si>
  <si>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</si>
  <si>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</si>
  <si>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</si>
  <si>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</si>
  <si>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</si>
  <si>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</si>
  <si>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</si>
  <si>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</si>
  <si>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</si>
  <si>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</si>
  <si>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</si>
  <si>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</si>
  <si>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</si>
  <si>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</si>
  <si>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</si>
  <si>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</si>
  <si>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</si>
  <si>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</si>
  <si>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</si>
  <si>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</si>
  <si>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</si>
  <si>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</si>
  <si>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</si>
  <si>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</si>
  <si>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</si>
  <si>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</si>
  <si>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</si>
  <si>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</si>
  <si>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</si>
  <si>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</si>
  <si>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</si>
  <si>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</si>
  <si>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</si>
  <si>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</si>
  <si>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</si>
  <si>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</si>
  <si>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</si>
  <si>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</si>
  <si>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</si>
  <si>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</si>
  <si>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</si>
  <si>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</si>
  <si>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</si>
  <si>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</si>
  <si>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</si>
  <si>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</si>
  <si>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</si>
  <si>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</si>
  <si>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</si>
  <si>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</si>
  <si>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</si>
  <si>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</si>
  <si>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</si>
  <si>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</si>
  <si>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</si>
  <si>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</si>
  <si>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</si>
  <si>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</si>
  <si>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</si>
  <si>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</si>
  <si>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</si>
  <si>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</si>
  <si>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</si>
  <si>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</si>
  <si>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</si>
  <si>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</si>
  <si>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</si>
  <si>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</si>
  <si>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</si>
  <si>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</si>
  <si>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</si>
  <si>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</si>
  <si>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</si>
  <si>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</si>
  <si>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</si>
  <si>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</si>
  <si>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</si>
  <si>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</si>
  <si>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</si>
  <si>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</si>
  <si>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</si>
  <si>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</si>
  <si>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</si>
  <si>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</si>
  <si>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</si>
  <si>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</si>
  <si>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</si>
  <si>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</si>
  <si>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</si>
  <si>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</si>
  <si>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</si>
  <si>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</si>
  <si>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</si>
  <si>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</si>
  <si>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</si>
  <si>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</si>
  <si>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</si>
  <si>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</si>
  <si>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</si>
  <si>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</si>
  <si>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</si>
  <si>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</si>
  <si>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</si>
  <si>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</si>
  <si>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</si>
  <si>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</si>
  <si>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</si>
  <si>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</si>
  <si>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</si>
  <si>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</si>
  <si>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</si>
  <si>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</si>
  <si>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</si>
  <si>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</si>
  <si>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</si>
  <si>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</si>
  <si>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</si>
  <si>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</si>
  <si>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</si>
  <si>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</si>
  <si>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</si>
  <si>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</si>
  <si>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</si>
  <si>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</si>
  <si>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</si>
  <si>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</si>
  <si>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</si>
  <si>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</si>
  <si>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</si>
  <si>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</si>
  <si>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</si>
  <si>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</si>
  <si>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</si>
  <si>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</si>
  <si>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</si>
  <si>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</si>
  <si>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</si>
  <si>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</si>
  <si>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</si>
  <si>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</si>
  <si>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</si>
  <si>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</si>
  <si>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</si>
  <si>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</si>
  <si>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</si>
  <si>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</si>
  <si>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</si>
  <si>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</si>
  <si>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</si>
  <si>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</si>
  <si>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</si>
  <si>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</si>
  <si>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</si>
  <si>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</si>
  <si>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</si>
  <si>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</si>
  <si>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</si>
  <si>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</si>
  <si>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</si>
  <si>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</si>
  <si>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</si>
  <si>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</si>
  <si>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</si>
  <si>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</si>
  <si>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</si>
  <si>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</si>
  <si>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</si>
  <si>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</si>
  <si>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</si>
  <si>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</si>
  <si>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</si>
  <si>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</si>
  <si>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</si>
  <si>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</si>
  <si>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</si>
  <si>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</si>
  <si>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</si>
  <si>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</si>
  <si>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</si>
  <si>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</si>
  <si>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</si>
  <si>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</si>
  <si>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</si>
  <si>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</si>
  <si>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</si>
  <si>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</si>
  <si>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</si>
  <si>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</si>
  <si>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</si>
  <si>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</si>
  <si>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</si>
  <si>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</si>
  <si>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</si>
  <si>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</si>
  <si>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</si>
  <si>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</si>
  <si>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</si>
  <si>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</si>
  <si>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</si>
  <si>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</si>
  <si>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</si>
  <si>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</si>
  <si>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</si>
  <si>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</si>
  <si>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</si>
  <si>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</si>
  <si>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</si>
  <si>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</si>
  <si>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</si>
  <si>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</si>
  <si>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</si>
  <si>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</si>
  <si>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</si>
  <si>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</si>
  <si>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</si>
  <si>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</si>
  <si>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</si>
  <si>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</si>
  <si>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</si>
  <si>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</si>
  <si>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</si>
  <si>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</si>
  <si>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</si>
  <si>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</si>
  <si>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</si>
  <si>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</si>
  <si>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</si>
  <si>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</si>
  <si>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</si>
  <si>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</si>
  <si>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</si>
  <si>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</si>
  <si>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</si>
  <si>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</si>
  <si>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</si>
  <si>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</si>
  <si>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</si>
  <si>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</si>
  <si>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</si>
  <si>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</si>
  <si>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</si>
  <si>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</si>
  <si>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</si>
  <si>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</si>
  <si>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</si>
  <si>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</si>
  <si>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</si>
  <si>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</si>
  <si>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</si>
  <si>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</si>
  <si>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</si>
  <si>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</si>
  <si>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</si>
  <si>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</si>
  <si>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</si>
  <si>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</si>
  <si>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</si>
  <si>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</si>
  <si>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</si>
  <si>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</si>
  <si>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</si>
  <si>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</si>
  <si>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</si>
  <si>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</si>
  <si>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</si>
  <si>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</si>
  <si>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</si>
  <si>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</si>
  <si>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</si>
  <si>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</si>
  <si>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</si>
  <si>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</si>
  <si>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</si>
  <si>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</si>
  <si>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</si>
  <si>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</si>
  <si>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</si>
  <si>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</si>
  <si>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</si>
  <si>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</si>
  <si>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</si>
  <si>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</si>
  <si>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</si>
  <si>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</si>
  <si>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</si>
  <si>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</si>
  <si>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</si>
  <si>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</si>
  <si>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</si>
  <si>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</si>
  <si>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</si>
  <si>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</si>
  <si>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</si>
  <si>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</si>
  <si>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</si>
  <si>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</si>
  <si>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</si>
  <si>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</si>
  <si>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</si>
  <si>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</si>
  <si>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</si>
  <si>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</si>
  <si>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</si>
  <si>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</si>
  <si>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</si>
  <si>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</si>
  <si>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</si>
  <si>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</si>
  <si>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</si>
  <si>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</si>
  <si>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</si>
  <si>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</si>
  <si>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</si>
  <si>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</si>
  <si>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</si>
  <si>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</si>
  <si>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</si>
  <si>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</si>
  <si>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</si>
  <si>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</si>
  <si>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</si>
  <si>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</si>
  <si>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</si>
  <si>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</si>
  <si>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</si>
  <si>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</si>
  <si>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</si>
  <si>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</si>
  <si>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</si>
  <si>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</si>
  <si>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</si>
  <si>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</si>
  <si>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</si>
  <si>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</si>
  <si>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</si>
  <si>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</si>
  <si>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</si>
  <si>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</si>
  <si>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</si>
  <si>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</si>
  <si>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</si>
  <si>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</si>
  <si>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</si>
  <si>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</si>
  <si>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</si>
  <si>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</si>
  <si>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</si>
  <si>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</si>
  <si>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</si>
  <si>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</si>
  <si>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</si>
  <si>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</si>
  <si>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</si>
  <si>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</si>
  <si>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</si>
  <si>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</si>
  <si>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</si>
  <si>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</si>
  <si>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</si>
  <si>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</si>
  <si>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</si>
  <si>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</si>
  <si>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</si>
  <si>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</si>
  <si>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</si>
  <si>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</si>
  <si>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</si>
  <si>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</si>
  <si>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</si>
  <si>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</si>
  <si>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</si>
  <si>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</si>
  <si>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</si>
  <si>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</si>
  <si>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</si>
  <si>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</si>
  <si>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</si>
  <si>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</si>
  <si>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</si>
  <si>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</si>
  <si>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</si>
  <si>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</si>
  <si>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</si>
  <si>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</si>
  <si>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</si>
  <si>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</si>
  <si>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</si>
  <si>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</si>
  <si>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</si>
  <si>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</si>
  <si>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</si>
  <si>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</si>
  <si>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</si>
  <si>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</si>
  <si>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</si>
  <si>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</si>
  <si>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</si>
  <si>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</si>
  <si>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</si>
  <si>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</si>
  <si>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</si>
  <si>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</si>
  <si>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</si>
  <si>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</si>
  <si>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</si>
  <si>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</si>
  <si>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</si>
  <si>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</si>
  <si>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</si>
  <si>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</si>
  <si>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</si>
  <si>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</si>
  <si>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</si>
  <si>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</si>
  <si>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</si>
  <si>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</si>
  <si>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</si>
  <si>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</si>
  <si>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</si>
  <si>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</si>
  <si>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</si>
  <si>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</si>
  <si>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</si>
  <si>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</si>
  <si>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</si>
  <si>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</si>
  <si>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</si>
  <si>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</si>
  <si>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</si>
  <si>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</si>
  <si>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</si>
  <si>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</si>
  <si>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</si>
  <si>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</si>
  <si>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</si>
  <si>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</si>
  <si>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</si>
  <si>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</si>
  <si>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</si>
  <si>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</si>
  <si>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</si>
  <si>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</si>
  <si>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</si>
  <si>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</si>
  <si>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</si>
  <si>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</si>
  <si>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</si>
  <si>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</si>
  <si>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</si>
  <si>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</si>
  <si>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</si>
  <si>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</si>
  <si>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</si>
  <si>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</si>
  <si>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</si>
  <si>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</si>
  <si>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</si>
  <si>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</si>
  <si>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</si>
  <si>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</si>
  <si>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</si>
  <si>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</si>
  <si>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</si>
  <si>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</si>
  <si>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</si>
  <si>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</si>
  <si>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</si>
  <si>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</si>
  <si>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</si>
  <si>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</si>
  <si>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</si>
  <si>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</si>
  <si>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</si>
  <si>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</si>
  <si>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</si>
  <si>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</si>
  <si>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</si>
  <si>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</si>
  <si>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</si>
  <si>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</si>
  <si>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</si>
  <si>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</si>
  <si>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</si>
  <si>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</si>
  <si>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</si>
  <si>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</si>
  <si>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</si>
  <si>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</si>
  <si>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</si>
  <si>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</si>
  <si>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</si>
  <si>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</si>
  <si>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</si>
  <si>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</si>
  <si>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</si>
  <si>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</si>
  <si>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</si>
  <si>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</si>
  <si>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</si>
  <si>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</si>
  <si>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</si>
  <si>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</si>
  <si>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</si>
  <si>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</si>
  <si>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</si>
  <si>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</si>
  <si>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</si>
  <si>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</si>
  <si>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</si>
  <si>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</si>
  <si>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</si>
  <si>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</si>
  <si>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</si>
  <si>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</si>
  <si>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</si>
  <si>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</si>
  <si>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</si>
  <si>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</si>
  <si>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</si>
  <si>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</si>
  <si>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</si>
  <si>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</si>
  <si>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</si>
  <si>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</si>
  <si>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</si>
  <si>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</si>
  <si>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</si>
  <si>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</si>
  <si>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</si>
  <si>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</si>
  <si>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</si>
  <si>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</si>
  <si>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</si>
  <si>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</si>
  <si>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</si>
  <si>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</si>
  <si>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</si>
  <si>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</si>
  <si>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</si>
  <si>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</si>
  <si>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</si>
  <si>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</si>
  <si>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</si>
  <si>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</si>
  <si>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</si>
  <si>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</si>
  <si>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</si>
  <si>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</si>
  <si>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</si>
  <si>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</si>
  <si>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</si>
  <si>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</si>
  <si>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</si>
  <si>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</si>
  <si>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</si>
  <si>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</si>
  <si>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</si>
  <si>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</si>
  <si>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</si>
  <si>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</si>
  <si>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</si>
  <si>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</si>
  <si>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</si>
  <si>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</si>
  <si>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</si>
  <si>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</si>
  <si>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</si>
  <si>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</si>
  <si>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</si>
  <si>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</si>
  <si>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</si>
  <si>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</si>
  <si>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</si>
  <si>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</si>
  <si>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</si>
  <si>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</si>
  <si>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</si>
  <si>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</si>
  <si>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</si>
  <si>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</si>
  <si>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</si>
  <si>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</si>
  <si>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</si>
  <si>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</si>
  <si>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</si>
  <si>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</si>
  <si>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</si>
  <si>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</si>
  <si>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</si>
  <si>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</si>
  <si>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</si>
  <si>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</si>
  <si>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</si>
  <si>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</si>
  <si>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</si>
  <si>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</si>
  <si>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</si>
  <si>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</si>
  <si>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</si>
  <si>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</si>
  <si>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</si>
  <si>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</si>
  <si>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</si>
  <si>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</si>
  <si>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</si>
  <si>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</si>
  <si>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</si>
  <si>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</si>
  <si>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</si>
  <si>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</si>
  <si>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</si>
  <si>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</si>
  <si>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</si>
  <si>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</si>
  <si>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</si>
  <si>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</si>
  <si>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</si>
  <si>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</si>
  <si>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</si>
  <si>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</si>
  <si>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</si>
  <si>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</si>
  <si>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</si>
  <si>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</si>
  <si>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</si>
  <si>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</si>
  <si>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</si>
  <si>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</si>
  <si>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</si>
  <si>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</si>
  <si>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</si>
  <si>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</si>
  <si>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</si>
  <si>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</si>
  <si>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</si>
  <si>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</si>
  <si>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</si>
  <si>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</si>
  <si>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</si>
  <si>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</si>
  <si>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</si>
  <si>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</si>
  <si>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</si>
  <si>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</si>
  <si>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</si>
  <si>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</si>
  <si>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</si>
  <si>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</si>
  <si>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</si>
  <si>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</si>
  <si>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</si>
  <si>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</si>
  <si>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</si>
  <si>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</si>
  <si>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</si>
  <si>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</si>
  <si>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</si>
  <si>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</si>
  <si>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</si>
  <si>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</si>
  <si>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</si>
  <si>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</si>
  <si>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</si>
  <si>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</si>
  <si>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</si>
  <si>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</si>
  <si>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</si>
  <si>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</si>
  <si>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</si>
  <si>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</si>
  <si>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</si>
  <si>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</si>
  <si>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</si>
  <si>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</si>
  <si>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</si>
  <si>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</si>
  <si>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</si>
  <si>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</si>
  <si>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</si>
  <si>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</si>
  <si>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</si>
  <si>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</si>
  <si>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</si>
  <si>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</si>
  <si>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</si>
  <si>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</si>
  <si>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</si>
  <si>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</si>
  <si>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</si>
  <si>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</si>
  <si>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</si>
  <si>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</si>
  <si>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</si>
  <si>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</si>
  <si>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</si>
  <si>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</si>
  <si>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</si>
  <si>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</si>
  <si>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</si>
  <si>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</si>
  <si>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</si>
  <si>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</si>
  <si>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</si>
  <si>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</si>
  <si>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</si>
  <si>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</si>
  <si>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</si>
  <si>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</si>
  <si>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</si>
  <si>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</si>
  <si>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</si>
  <si>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</si>
  <si>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</si>
  <si>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</si>
  <si>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</si>
  <si>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</si>
  <si>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</si>
  <si>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</si>
  <si>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</si>
  <si>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</si>
  <si>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</si>
  <si>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</si>
  <si>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</si>
  <si>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</si>
  <si>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</si>
  <si>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</si>
  <si>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</si>
  <si>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</si>
  <si>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</si>
  <si>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</si>
  <si>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</si>
  <si>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</si>
  <si>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</si>
  <si>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</si>
  <si>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</si>
  <si>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</si>
  <si>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</si>
  <si>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</si>
  <si>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</si>
  <si>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</si>
  <si>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</si>
  <si>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</si>
  <si>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</si>
  <si>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</si>
  <si>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</si>
  <si>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</si>
  <si>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</si>
  <si>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</si>
  <si>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</si>
  <si>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</si>
  <si>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</si>
  <si>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</si>
  <si>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</si>
  <si>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</si>
  <si>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</si>
  <si>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</si>
  <si>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</si>
  <si>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</si>
  <si>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</si>
  <si>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</si>
  <si>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</si>
  <si>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</si>
  <si>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</si>
  <si>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</si>
  <si>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</si>
  <si>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</si>
  <si>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</si>
  <si>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</si>
  <si>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</si>
  <si>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</si>
  <si>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</si>
  <si>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</si>
  <si>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</si>
  <si>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</si>
  <si>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</si>
  <si>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</si>
  <si>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</si>
  <si>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</si>
  <si>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</si>
  <si>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</si>
  <si>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</si>
  <si>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</si>
  <si>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</si>
  <si>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</si>
  <si>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</si>
  <si>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</si>
  <si>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</si>
  <si>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</si>
  <si>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</si>
  <si>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</si>
  <si>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</si>
  <si>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</si>
  <si>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</si>
  <si>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</si>
  <si>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</si>
  <si>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</si>
  <si>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</si>
  <si>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</si>
  <si>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</si>
  <si>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</si>
  <si>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</si>
  <si>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</si>
  <si>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</si>
  <si>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</si>
  <si>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</si>
  <si>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</si>
  <si>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</si>
  <si>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</si>
  <si>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</si>
  <si>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</si>
  <si>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</si>
  <si>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</si>
  <si>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</si>
  <si>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</si>
  <si>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</si>
  <si>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</si>
  <si>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</si>
  <si>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</si>
  <si>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</si>
  <si>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</si>
  <si>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</si>
  <si>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</si>
  <si>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</si>
  <si>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</si>
  <si>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</si>
  <si>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</si>
  <si>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</si>
  <si>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</si>
  <si>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</si>
  <si>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</si>
  <si>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</si>
  <si>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</si>
  <si>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</si>
  <si>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</si>
  <si>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</si>
  <si>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</si>
  <si>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</si>
  <si>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</si>
  <si>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</si>
  <si>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</si>
  <si>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</si>
  <si>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</si>
  <si>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</si>
  <si>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</si>
  <si>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</si>
  <si>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</si>
  <si>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</si>
  <si>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</si>
  <si>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</si>
  <si>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</si>
  <si>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</si>
  <si>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</si>
  <si>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</si>
  <si>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</si>
  <si>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</si>
  <si>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</si>
  <si>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</si>
  <si>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</si>
  <si>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</si>
  <si>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</si>
  <si>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</si>
  <si>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</si>
  <si>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</si>
  <si>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</si>
  <si>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</si>
  <si>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</si>
  <si>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</si>
  <si>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</si>
  <si>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</si>
  <si>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</si>
  <si>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</si>
  <si>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</si>
  <si>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</si>
  <si>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</si>
  <si>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</si>
  <si>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</si>
  <si>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</si>
  <si>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</si>
  <si>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</si>
  <si>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</si>
  <si>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</si>
  <si>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</si>
  <si>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</si>
  <si>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</si>
  <si>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</si>
  <si>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</si>
  <si>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</si>
  <si>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</si>
  <si>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</si>
  <si>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</si>
  <si>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</si>
  <si>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</si>
  <si>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</si>
  <si>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</si>
  <si>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</si>
  <si>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</si>
  <si>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</si>
  <si>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</si>
  <si>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</si>
  <si>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</si>
  <si>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</si>
  <si>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</si>
  <si>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</si>
  <si>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</si>
  <si>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</si>
  <si>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</si>
  <si>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</si>
  <si>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</si>
  <si>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</si>
  <si>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</si>
  <si>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</si>
  <si>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</si>
  <si>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</si>
  <si>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</si>
  <si>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</si>
  <si>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</si>
  <si>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</si>
  <si>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</si>
  <si>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</si>
  <si>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</si>
  <si>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</si>
  <si>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</si>
  <si>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</si>
  <si>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</si>
  <si>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</si>
  <si>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</si>
  <si>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</si>
  <si>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</si>
  <si>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</si>
  <si>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</si>
  <si>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</si>
  <si>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</si>
  <si>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</si>
  <si>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</si>
  <si>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</si>
  <si>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</si>
  <si>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</si>
  <si>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</si>
  <si>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</si>
  <si>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</si>
  <si>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</si>
  <si>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</si>
  <si>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</si>
  <si>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</si>
  <si>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</si>
  <si>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</si>
  <si>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</si>
  <si>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</si>
  <si>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</si>
  <si>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</si>
  <si>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</si>
  <si>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</si>
  <si>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</si>
  <si>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</si>
  <si>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</si>
  <si>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</si>
  <si>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</si>
  <si>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</si>
  <si>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</si>
  <si>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</si>
  <si>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</si>
  <si>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</si>
  <si>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</si>
  <si>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</si>
  <si>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</si>
  <si>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</si>
  <si>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</si>
  <si>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</si>
  <si>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</si>
  <si>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</si>
  <si>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</si>
  <si>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</si>
  <si>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</si>
  <si>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</si>
  <si>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</si>
  <si>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</si>
  <si>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</si>
  <si>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</si>
  <si>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</si>
  <si>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</si>
  <si>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</si>
  <si>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</si>
  <si>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</si>
  <si>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</si>
  <si>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</si>
  <si>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</si>
  <si>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</si>
  <si>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</si>
  <si>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</si>
  <si>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</si>
  <si>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</si>
  <si>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</si>
  <si>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</si>
  <si>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</si>
  <si>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</si>
  <si>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</si>
  <si>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</si>
  <si>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</si>
  <si>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</si>
  <si>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</si>
  <si>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</si>
  <si>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</si>
  <si>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</si>
  <si>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</si>
  <si>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</si>
  <si>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</si>
  <si>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</si>
  <si>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</si>
  <si>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</si>
  <si>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</si>
  <si>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</si>
  <si>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</si>
  <si>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</si>
  <si>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</si>
  <si>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</si>
  <si>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</si>
  <si>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</si>
  <si>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</si>
  <si>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</si>
  <si>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</si>
  <si>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</si>
  <si>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</si>
  <si>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</si>
  <si>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</si>
  <si>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</si>
  <si>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</si>
  <si>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</si>
  <si>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</si>
  <si>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</si>
  <si>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</si>
  <si>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</si>
  <si>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</si>
  <si>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</si>
  <si>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</si>
  <si>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</si>
  <si>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</si>
  <si>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</si>
  <si>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</si>
  <si>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</si>
  <si>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</si>
  <si>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</si>
  <si>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</si>
  <si>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</si>
  <si>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</si>
  <si>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</si>
  <si>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</si>
  <si>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</si>
  <si>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</si>
  <si>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</si>
  <si>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</si>
  <si>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</si>
  <si>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</si>
  <si>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</si>
  <si>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</si>
  <si>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</si>
  <si>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</si>
  <si>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</si>
  <si>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</si>
  <si>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</si>
  <si>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</si>
  <si>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</si>
  <si>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</si>
  <si>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</si>
  <si>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</si>
  <si>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</si>
  <si>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</si>
  <si>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</si>
  <si>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</si>
  <si>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</si>
  <si>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</si>
  <si>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</si>
  <si>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</si>
  <si>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</si>
  <si>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</si>
  <si>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</si>
  <si>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</si>
  <si>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</si>
  <si>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</si>
  <si>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</si>
  <si>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</si>
  <si>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</si>
  <si>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</si>
  <si>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</si>
  <si>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</si>
  <si>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</si>
  <si>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</si>
  <si>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</si>
  <si>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</si>
  <si>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</si>
  <si>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</si>
  <si>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</si>
  <si>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</si>
  <si>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</si>
  <si>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</si>
  <si>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</si>
  <si>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</si>
  <si>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</si>
  <si>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</si>
  <si>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</si>
  <si>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</si>
  <si>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</si>
  <si>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</si>
  <si>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</si>
  <si>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</si>
  <si>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</si>
  <si>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</si>
  <si>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</si>
  <si>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</si>
  <si>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</si>
  <si>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</si>
  <si>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</si>
  <si>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</si>
  <si>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</si>
  <si>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</si>
  <si>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</si>
  <si>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</si>
  <si>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</si>
  <si>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</si>
  <si>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</si>
  <si>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</si>
  <si>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</si>
  <si>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</si>
  <si>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</si>
  <si>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</si>
  <si>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</si>
  <si>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</si>
  <si>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</si>
  <si>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</si>
  <si>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</si>
  <si>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</si>
  <si>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</si>
  <si>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</si>
  <si>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</si>
  <si>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</si>
  <si>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</si>
  <si>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</si>
  <si>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</si>
  <si>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</si>
  <si>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</si>
  <si>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</si>
  <si>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</si>
  <si>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</si>
  <si>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</si>
  <si>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</si>
  <si>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</si>
  <si>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</si>
  <si>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</si>
  <si>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</si>
  <si>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</si>
  <si>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</si>
  <si>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</si>
  <si>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</si>
  <si>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</si>
  <si>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</si>
  <si>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</si>
  <si>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</si>
  <si>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</si>
  <si>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</si>
  <si>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</si>
  <si>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</si>
  <si>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</si>
  <si>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</si>
  <si>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</si>
  <si>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</si>
  <si>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</si>
  <si>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</si>
  <si>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</si>
  <si>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</si>
  <si>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</si>
  <si>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</si>
  <si>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</si>
  <si>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</si>
  <si>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</si>
  <si>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</si>
  <si>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</si>
  <si>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</si>
  <si>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</si>
  <si>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</si>
  <si>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</si>
  <si>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</si>
  <si>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</si>
  <si>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</si>
  <si>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</si>
  <si>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</si>
  <si>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</si>
  <si>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</si>
  <si>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</si>
  <si>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</si>
  <si>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</si>
  <si>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</si>
  <si>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</si>
  <si>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</si>
  <si>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</si>
  <si>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</si>
  <si>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</si>
  <si>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</si>
  <si>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</si>
  <si>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</si>
  <si>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</si>
  <si>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</si>
  <si>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</si>
  <si>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</si>
  <si>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</si>
  <si>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</si>
  <si>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</si>
  <si>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</si>
  <si>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</si>
  <si>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</si>
  <si>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</si>
  <si>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</si>
  <si>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</si>
  <si>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</si>
  <si>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</si>
  <si>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</si>
  <si>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</si>
  <si>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</si>
  <si>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</si>
  <si>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</si>
  <si>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</si>
  <si>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</si>
  <si>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</si>
  <si>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</si>
  <si>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</si>
  <si>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</si>
  <si>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</si>
  <si>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</si>
  <si>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</si>
  <si>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</si>
  <si>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</si>
  <si>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</si>
  <si>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</si>
  <si>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</si>
  <si>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</si>
  <si>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</si>
  <si>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</si>
  <si>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</si>
  <si>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</si>
  <si>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</si>
  <si>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</si>
  <si>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</si>
  <si>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</si>
  <si>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</si>
  <si>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</si>
  <si>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</si>
  <si>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</si>
  <si>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</si>
  <si>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</si>
  <si>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</si>
  <si>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</si>
  <si>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</si>
  <si>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</si>
  <si>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</si>
  <si>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</si>
  <si>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</si>
  <si>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</si>
  <si>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</si>
  <si>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</si>
  <si>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</si>
  <si>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</si>
  <si>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</si>
  <si>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</si>
  <si>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</si>
  <si>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</si>
  <si>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</si>
  <si>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</si>
  <si>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</si>
  <si>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</si>
  <si>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</si>
  <si>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</si>
  <si>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</si>
  <si>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</si>
  <si>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</si>
  <si>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</si>
  <si>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</si>
  <si>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</si>
  <si>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</si>
  <si>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</si>
  <si>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</si>
  <si>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</si>
  <si>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</si>
  <si>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</si>
  <si>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</si>
  <si>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</si>
  <si>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</si>
  <si>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</si>
  <si>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</si>
  <si>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</si>
  <si>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</si>
  <si>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</si>
  <si>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</si>
  <si>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</si>
  <si>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</si>
  <si>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</si>
  <si>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</si>
  <si>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</si>
  <si>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</si>
  <si>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</si>
  <si>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</si>
  <si>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</si>
  <si>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</si>
  <si>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</si>
  <si>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</si>
  <si>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</si>
  <si>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</si>
  <si>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</si>
  <si>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</si>
  <si>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</si>
  <si>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</si>
  <si>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</si>
  <si>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</si>
  <si>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</si>
  <si>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</si>
  <si>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</si>
  <si>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</si>
  <si>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</si>
  <si>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</si>
  <si>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</si>
  <si>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</si>
  <si>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</si>
  <si>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</si>
  <si>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</si>
  <si>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</si>
  <si>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</si>
  <si>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</si>
  <si>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</si>
  <si>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</si>
  <si>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</si>
  <si>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</si>
  <si>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</si>
  <si>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</si>
  <si>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</si>
  <si>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</si>
  <si>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</si>
  <si>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</si>
  <si>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</si>
  <si>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</si>
  <si>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</si>
  <si>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</si>
  <si>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</si>
  <si>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</si>
  <si>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</si>
  <si>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</si>
  <si>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</si>
  <si>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</si>
  <si>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</si>
  <si>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</si>
  <si>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</si>
  <si>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</si>
  <si>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</si>
  <si>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</si>
  <si>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</si>
  <si>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</si>
  <si>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</si>
  <si>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</si>
  <si>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</si>
  <si>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</si>
  <si>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</si>
  <si>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</si>
  <si>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</si>
  <si>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</si>
  <si>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</si>
  <si>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</si>
  <si>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</si>
  <si>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</si>
  <si>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</si>
  <si>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</si>
  <si>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</si>
  <si>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</si>
  <si>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</si>
  <si>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</si>
  <si>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</si>
  <si>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</si>
  <si>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</si>
  <si>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</si>
  <si>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</si>
  <si>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</si>
  <si>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</si>
  <si>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</si>
  <si>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</si>
  <si>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</si>
  <si>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</si>
  <si>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</si>
  <si>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</si>
  <si>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</si>
  <si>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</si>
  <si>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</si>
  <si>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</si>
  <si>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</si>
  <si>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</si>
  <si>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</si>
  <si>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</si>
  <si>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</si>
  <si>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</si>
  <si>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</si>
  <si>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</si>
  <si>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</si>
  <si>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</si>
  <si>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</si>
  <si>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</si>
  <si>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</si>
  <si>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</si>
  <si>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</si>
  <si>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</si>
  <si>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</si>
  <si>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</si>
  <si>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</si>
  <si>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</si>
  <si>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</si>
  <si>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</si>
  <si>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</si>
  <si>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</si>
  <si>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</si>
  <si>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</si>
  <si>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</si>
  <si>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</si>
  <si>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</si>
  <si>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</si>
  <si>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</si>
  <si>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</si>
  <si>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</si>
  <si>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</si>
  <si>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</si>
  <si>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</si>
  <si>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</si>
  <si>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</si>
  <si>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</si>
  <si>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</si>
  <si>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</si>
  <si>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</si>
  <si>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</si>
  <si>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</si>
  <si>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</si>
  <si>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</si>
  <si>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</si>
  <si>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</si>
  <si>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</si>
  <si>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</si>
  <si>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</si>
  <si>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</si>
  <si>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</si>
  <si>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</si>
  <si>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</si>
  <si>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</si>
  <si>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</si>
  <si>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</si>
  <si>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</si>
  <si>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</si>
  <si>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</si>
  <si>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</si>
  <si>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</si>
  <si>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</si>
  <si>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</si>
  <si>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</si>
  <si>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</si>
  <si>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</si>
  <si>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</si>
  <si>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</si>
  <si>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</si>
  <si>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</si>
  <si>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</si>
  <si>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</si>
  <si>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</si>
  <si>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</si>
  <si>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</si>
  <si>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</si>
  <si>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</si>
  <si>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</si>
  <si>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</si>
  <si>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</si>
  <si>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</si>
  <si>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</si>
  <si>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</si>
  <si>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</si>
  <si>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</si>
  <si>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</si>
  <si>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</si>
  <si>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</si>
  <si>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</si>
  <si>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</si>
  <si>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</si>
  <si>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</si>
  <si>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</si>
  <si>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</si>
  <si>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</si>
  <si>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</si>
  <si>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</si>
  <si>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</si>
  <si>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</si>
  <si>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</si>
  <si>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</si>
  <si>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</si>
  <si>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</si>
  <si>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</si>
  <si>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</si>
  <si>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</si>
  <si>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</si>
  <si>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</si>
  <si>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</si>
  <si>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</si>
  <si>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</si>
  <si>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</si>
  <si>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</si>
  <si>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</si>
  <si>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</si>
  <si>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</si>
  <si>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</si>
  <si>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</si>
  <si>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</si>
  <si>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</si>
  <si>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</si>
  <si>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</si>
  <si>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</si>
  <si>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</si>
  <si>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</si>
  <si>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</si>
  <si>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</si>
  <si>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</si>
  <si>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</si>
  <si>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</si>
  <si>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</si>
  <si>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</si>
  <si>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</si>
  <si>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</si>
  <si>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</si>
  <si>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</si>
  <si>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</si>
  <si>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</si>
  <si>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</si>
  <si>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</si>
  <si>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</si>
  <si>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</si>
  <si>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</si>
  <si>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</si>
  <si>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</si>
  <si>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</si>
  <si>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</si>
  <si>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</si>
  <si>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</si>
  <si>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</si>
  <si>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</si>
  <si>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</si>
  <si>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</si>
  <si>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</si>
  <si>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</si>
  <si>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</si>
  <si>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</si>
  <si>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</si>
  <si>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</si>
  <si>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</si>
  <si>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</si>
  <si>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</si>
  <si>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</si>
  <si>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</si>
  <si>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</si>
  <si>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</si>
  <si>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</si>
  <si>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</si>
  <si>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</si>
  <si>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</si>
  <si>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</si>
  <si>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</si>
  <si>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</si>
  <si>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</si>
  <si>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</si>
  <si>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</si>
  <si>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</si>
  <si>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</si>
  <si>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</si>
  <si>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</si>
  <si>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</si>
  <si>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</si>
  <si>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</si>
  <si>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</si>
  <si>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</si>
  <si>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</si>
  <si>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</si>
  <si>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</si>
  <si>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</si>
  <si>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</si>
  <si>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</si>
  <si>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</si>
  <si>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</si>
  <si>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</si>
  <si>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</si>
  <si>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</si>
  <si>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</si>
  <si>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</si>
  <si>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</si>
  <si>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</si>
  <si>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</si>
  <si>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</si>
  <si>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</si>
  <si>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</si>
  <si>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</si>
  <si>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</si>
  <si>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</si>
  <si>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</si>
  <si>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</si>
  <si>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</si>
  <si>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</si>
  <si>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</si>
  <si>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</si>
  <si>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</si>
  <si>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</si>
  <si>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</si>
  <si>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</si>
  <si>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</si>
  <si>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</si>
  <si>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</si>
  <si>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</si>
  <si>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</si>
  <si>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</si>
  <si>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</si>
  <si>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</si>
  <si>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</si>
  <si>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</si>
  <si>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</si>
  <si>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</si>
  <si>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</si>
  <si>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</si>
  <si>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</si>
  <si>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</si>
  <si>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</si>
  <si>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</si>
  <si>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</si>
  <si>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</si>
  <si>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</si>
  <si>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</si>
  <si>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</si>
  <si>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</si>
  <si>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</si>
  <si>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</si>
  <si>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</si>
  <si>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</si>
  <si>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</si>
  <si>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</si>
  <si>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</si>
  <si>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</si>
  <si>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</si>
  <si>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</si>
  <si>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</si>
  <si>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</si>
  <si>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</si>
  <si>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</si>
  <si>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</si>
  <si>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</si>
  <si>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</si>
  <si>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</si>
  <si>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</si>
  <si>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</si>
  <si>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</si>
  <si>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</si>
  <si>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</si>
  <si>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</si>
  <si>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</si>
  <si>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</si>
  <si>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</si>
  <si>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</si>
  <si>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</si>
  <si>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</si>
  <si>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</si>
  <si>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</si>
  <si>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</si>
  <si>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</si>
  <si>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</si>
  <si>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</si>
  <si>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</si>
  <si>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</si>
  <si>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</si>
  <si>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</si>
  <si>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</si>
  <si>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</si>
  <si>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</si>
  <si>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</si>
  <si>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</si>
  <si>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</si>
  <si>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</si>
  <si>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</si>
  <si>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</si>
  <si>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</si>
  <si>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</si>
  <si>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</si>
  <si>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</si>
  <si>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</si>
  <si>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</si>
  <si>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</si>
  <si>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</si>
  <si>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</si>
  <si>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</si>
  <si>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</si>
  <si>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</si>
  <si>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</si>
  <si>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</si>
  <si>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</si>
  <si>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</si>
  <si>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</si>
  <si>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</si>
  <si>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</si>
  <si>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</si>
  <si>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</si>
  <si>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</si>
  <si>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</si>
  <si>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</si>
  <si>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</si>
  <si>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</si>
  <si>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</si>
  <si>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</si>
  <si>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</si>
  <si>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</si>
  <si>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</si>
  <si>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</si>
  <si>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</si>
  <si>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</si>
  <si>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</si>
  <si>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</si>
  <si>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</si>
  <si>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</si>
  <si>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</si>
  <si>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</si>
  <si>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</si>
  <si>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</si>
  <si>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</si>
  <si>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</si>
  <si>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</si>
  <si>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</si>
  <si>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</si>
  <si>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</si>
  <si>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</si>
  <si>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</si>
  <si>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</si>
  <si>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</si>
  <si>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</si>
  <si>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</si>
  <si>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</si>
  <si>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</si>
  <si>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</si>
  <si>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</si>
  <si>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</si>
  <si>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</si>
  <si>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</si>
  <si>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</si>
  <si>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</si>
  <si>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</si>
  <si>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</si>
  <si>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</si>
  <si>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</si>
  <si>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</si>
  <si>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</si>
  <si>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</si>
  <si>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</si>
  <si>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</si>
  <si>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</si>
  <si>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</si>
  <si>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</si>
  <si>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</si>
  <si>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</si>
  <si>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</si>
  <si>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</si>
  <si>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</si>
  <si>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</si>
  <si>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</si>
  <si>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</si>
  <si>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</si>
  <si>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</si>
  <si>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</si>
  <si>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</si>
  <si>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</si>
  <si>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</si>
  <si>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</si>
  <si>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</si>
  <si>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</si>
  <si>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</si>
  <si>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</si>
  <si>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</si>
  <si>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</si>
  <si>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</si>
  <si>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</si>
  <si>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</si>
  <si>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</si>
  <si>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</si>
  <si>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</si>
  <si>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</si>
  <si>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</si>
  <si>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</si>
  <si>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</si>
  <si>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</si>
  <si>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</si>
  <si>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</si>
  <si>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</si>
  <si>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</si>
  <si>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</si>
  <si>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</si>
  <si>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</si>
  <si>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</si>
  <si>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</si>
  <si>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</si>
  <si>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</si>
  <si>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</si>
  <si>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</si>
  <si>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</si>
  <si>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</si>
  <si>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</si>
  <si>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</si>
  <si>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</si>
  <si>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</si>
  <si>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</si>
  <si>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</si>
  <si>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</si>
  <si>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</si>
  <si>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</si>
  <si>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</si>
  <si>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</si>
  <si>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</si>
  <si>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</si>
  <si>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</si>
  <si>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</si>
  <si>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</si>
  <si>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</si>
  <si>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</si>
  <si>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</si>
  <si>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</si>
  <si>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</si>
  <si>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</si>
  <si>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</si>
  <si>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</si>
  <si>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</si>
  <si>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</si>
  <si>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</si>
  <si>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</si>
  <si>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</si>
  <si>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</si>
  <si>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</si>
  <si>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</si>
  <si>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</si>
  <si>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</si>
  <si>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</si>
  <si>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</si>
  <si>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</si>
  <si>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</si>
  <si>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</si>
  <si>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</si>
  <si>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</si>
  <si>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</si>
  <si>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</si>
  <si>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</si>
  <si>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</si>
  <si>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</si>
  <si>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</si>
  <si>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</si>
  <si>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</si>
  <si>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</si>
  <si>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</si>
  <si>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</si>
  <si>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</si>
  <si>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</si>
  <si>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</si>
  <si>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</si>
  <si>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</si>
  <si>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</si>
  <si>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</si>
  <si>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</si>
  <si>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</si>
  <si>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</si>
  <si>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</si>
  <si>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</si>
  <si>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</si>
  <si>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</si>
  <si>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</si>
  <si>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</si>
  <si>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</si>
  <si>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</si>
  <si>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</si>
  <si>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</si>
  <si>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</si>
  <si>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</si>
  <si>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</si>
  <si>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</si>
  <si>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</si>
  <si>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</si>
  <si>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</si>
  <si>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</si>
  <si>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</si>
  <si>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</si>
  <si>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</si>
  <si>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</si>
  <si>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</si>
  <si>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</si>
  <si>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</si>
  <si>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</si>
  <si>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</si>
  <si>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</si>
  <si>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</si>
  <si>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</si>
  <si>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</si>
  <si>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</si>
  <si>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</si>
  <si>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</si>
  <si>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</si>
  <si>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</si>
  <si>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</si>
  <si>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</si>
  <si>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</si>
  <si>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</si>
  <si>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</si>
  <si>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</si>
  <si>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</si>
  <si>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</si>
  <si>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</si>
  <si>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</si>
  <si>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</si>
  <si>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</si>
  <si>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</si>
  <si>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</si>
  <si>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</si>
  <si>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</si>
  <si>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</si>
  <si>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</si>
  <si>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</si>
  <si>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</si>
  <si>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</si>
  <si>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</si>
  <si>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</si>
  <si>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</si>
  <si>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</si>
  <si>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</si>
  <si>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</si>
  <si>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</si>
  <si>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</si>
  <si>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</si>
  <si>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</si>
  <si>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</si>
  <si>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</si>
  <si>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</si>
  <si>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</si>
  <si>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</si>
  <si>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</si>
  <si>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</si>
  <si>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</si>
  <si>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</si>
  <si>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</si>
  <si>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</si>
  <si>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</si>
  <si>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</si>
  <si>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</si>
  <si>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</si>
  <si>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</si>
  <si>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</si>
  <si>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</si>
  <si>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</si>
  <si>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</si>
  <si>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</si>
  <si>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</si>
  <si>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</si>
  <si>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</si>
  <si>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</si>
  <si>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</si>
  <si>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</si>
  <si>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</si>
  <si>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</si>
  <si>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</si>
  <si>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</si>
  <si>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</si>
  <si>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</si>
  <si>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</si>
  <si>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</si>
  <si>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</si>
  <si>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</si>
  <si>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</si>
  <si>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</si>
  <si>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</si>
  <si>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</si>
  <si>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</si>
  <si>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</si>
  <si>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</si>
  <si>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</si>
  <si>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</si>
  <si>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</si>
  <si>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</si>
  <si>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</si>
  <si>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</si>
  <si>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</si>
  <si>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</si>
  <si>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</si>
  <si>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</si>
  <si>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</si>
  <si>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</si>
  <si>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</si>
  <si>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</si>
  <si>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</si>
  <si>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</si>
  <si>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</si>
  <si>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</si>
  <si>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</si>
  <si>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</si>
  <si>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</si>
  <si>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</si>
  <si>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</si>
  <si>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</si>
  <si>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</si>
  <si>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</si>
  <si>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</si>
  <si>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</si>
  <si>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</si>
  <si>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</si>
  <si>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</si>
  <si>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</si>
  <si>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</si>
  <si>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</si>
  <si>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</si>
  <si>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</si>
  <si>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</si>
  <si>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</si>
  <si>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</si>
  <si>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</si>
  <si>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</si>
  <si>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</si>
  <si>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</si>
  <si>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</si>
  <si>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</si>
  <si>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</si>
  <si>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</si>
  <si>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</si>
  <si>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</si>
  <si>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</si>
  <si>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</si>
  <si>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</si>
  <si>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</si>
  <si>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</si>
  <si>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</si>
  <si>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</si>
  <si>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</si>
  <si>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</si>
  <si>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</si>
  <si>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</si>
  <si>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</si>
  <si>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</si>
  <si>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</si>
  <si>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</si>
  <si>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</si>
  <si>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</si>
  <si>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</si>
  <si>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</si>
  <si>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</si>
  <si>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</si>
  <si>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</si>
  <si>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</si>
  <si>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</si>
  <si>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</si>
  <si>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</si>
  <si>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</si>
  <si>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</si>
  <si>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</si>
  <si>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</si>
  <si>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</si>
  <si>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</si>
  <si>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</si>
  <si>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</si>
  <si>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</si>
  <si>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</si>
  <si>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</si>
  <si>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</si>
  <si>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</si>
  <si>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</si>
  <si>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</si>
  <si>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</si>
  <si>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</si>
  <si>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</si>
  <si>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</si>
  <si>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</si>
  <si>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</si>
  <si>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</si>
  <si>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</si>
  <si>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</si>
  <si>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</si>
  <si>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</si>
  <si>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</si>
  <si>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</si>
  <si>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</si>
  <si>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</si>
  <si>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</si>
  <si>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</si>
  <si>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</si>
  <si>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</si>
  <si>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</si>
  <si>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</si>
  <si>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</si>
  <si>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</si>
  <si>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</si>
  <si>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</si>
  <si>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</si>
  <si>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</si>
  <si>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</si>
  <si>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</si>
  <si>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</si>
  <si>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</si>
  <si>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</si>
  <si>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</si>
  <si>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</si>
  <si>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</si>
  <si>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</si>
  <si>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</si>
  <si>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</si>
  <si>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</si>
  <si>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</si>
  <si>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</si>
  <si>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</si>
  <si>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</si>
  <si>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</si>
  <si>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</si>
  <si>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</si>
  <si>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</si>
  <si>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</si>
  <si>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</si>
  <si>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</si>
  <si>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</si>
  <si>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</si>
  <si>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</si>
  <si>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</si>
  <si>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</si>
  <si>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</si>
  <si>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</si>
  <si>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</si>
  <si>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</si>
  <si>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</si>
  <si>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</si>
  <si>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</si>
  <si>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</si>
  <si>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</si>
  <si>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</si>
  <si>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</si>
  <si>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</si>
  <si>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</si>
  <si>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</si>
  <si>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</si>
  <si>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</si>
  <si>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</si>
  <si>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</si>
  <si>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</si>
  <si>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</si>
  <si>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</si>
  <si>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</si>
  <si>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</si>
  <si>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</si>
  <si>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</si>
  <si>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</si>
  <si>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</si>
  <si>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</si>
  <si>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</si>
  <si>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</si>
  <si>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</si>
  <si>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</si>
  <si>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</si>
  <si>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</si>
  <si>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</si>
  <si>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</si>
  <si>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</si>
  <si>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</si>
  <si>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</si>
  <si>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</si>
  <si>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</si>
  <si>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</si>
  <si>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</si>
  <si>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</si>
  <si>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</si>
  <si>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</si>
  <si>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</si>
  <si>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</si>
  <si>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</si>
  <si>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</si>
  <si>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</si>
  <si>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</si>
  <si>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</si>
  <si>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</si>
  <si>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</si>
  <si>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</si>
  <si>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</si>
  <si>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</si>
  <si>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</si>
  <si>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</si>
  <si>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</si>
  <si>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</si>
  <si>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</si>
  <si>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</si>
  <si>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</si>
  <si>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</si>
  <si>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</si>
  <si>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</si>
  <si>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</si>
  <si>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</si>
  <si>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</si>
  <si>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</si>
  <si>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</si>
  <si>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</si>
  <si>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</si>
  <si>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</si>
  <si>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</si>
  <si>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</si>
  <si>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</si>
  <si>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</si>
  <si>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</si>
  <si>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</si>
  <si>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</si>
  <si>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</si>
  <si>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</si>
  <si>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</si>
  <si>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</si>
  <si>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</si>
  <si>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</si>
  <si>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</si>
  <si>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</si>
  <si>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</si>
  <si>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</si>
  <si>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</si>
  <si>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</si>
  <si>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</si>
  <si>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</si>
  <si>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</si>
  <si>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</si>
  <si>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</si>
  <si>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</si>
  <si>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</si>
  <si>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</si>
  <si>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</si>
  <si>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</si>
  <si>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</si>
  <si>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</si>
  <si>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</si>
  <si>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</si>
  <si>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</si>
  <si>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</si>
  <si>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</si>
  <si>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</si>
  <si>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</si>
  <si>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</si>
  <si>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</si>
  <si>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</si>
  <si>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</si>
  <si>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</si>
  <si>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</si>
  <si>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</si>
  <si>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</si>
  <si>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</si>
  <si>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</si>
  <si>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</si>
  <si>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</si>
  <si>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</si>
  <si>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</si>
  <si>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</si>
  <si>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</si>
  <si>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</si>
  <si>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</si>
  <si>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</si>
  <si>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</si>
  <si>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</si>
  <si>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</si>
  <si>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</si>
  <si>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</si>
  <si>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</si>
  <si>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</si>
  <si>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</si>
  <si>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</si>
  <si>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</si>
  <si>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</si>
  <si>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</si>
  <si>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</si>
  <si>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</si>
  <si>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</si>
  <si>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</si>
  <si>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</si>
  <si>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</si>
  <si>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</si>
  <si>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</si>
  <si>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</si>
  <si>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</si>
  <si>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</si>
  <si>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</si>
  <si>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</si>
  <si>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</si>
  <si>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</si>
  <si>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</si>
  <si>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</si>
  <si>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</si>
  <si>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</si>
  <si>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</si>
  <si>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</si>
  <si>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</si>
  <si>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</si>
  <si>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</si>
  <si>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</si>
  <si>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</si>
  <si>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</si>
  <si>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</si>
  <si>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</si>
  <si>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</si>
  <si>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</si>
  <si>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</si>
  <si>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</si>
  <si>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</si>
  <si>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</si>
  <si>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</si>
  <si>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</si>
  <si>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</si>
  <si>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</si>
  <si>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</si>
  <si>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</si>
  <si>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</si>
  <si>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</si>
  <si>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</si>
  <si>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</si>
  <si>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</si>
  <si>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</si>
  <si>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</si>
  <si>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</si>
  <si>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</si>
  <si>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</si>
  <si>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</si>
  <si>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</si>
  <si>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</si>
  <si>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</si>
  <si>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</si>
  <si>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</si>
  <si>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</si>
  <si>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</si>
  <si>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</si>
  <si>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</si>
  <si>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</si>
  <si>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</si>
  <si>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</si>
  <si>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</si>
  <si>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</si>
  <si>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</si>
  <si>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</si>
  <si>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</si>
  <si>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</si>
  <si>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</si>
  <si>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</si>
  <si>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</si>
  <si>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</si>
  <si>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</si>
  <si>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</si>
  <si>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</si>
  <si>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</si>
  <si>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</si>
  <si>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</si>
  <si>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</si>
  <si>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</si>
  <si>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</si>
  <si>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</si>
  <si>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</si>
  <si>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</si>
  <si>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</si>
  <si>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</si>
  <si>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</si>
  <si>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</si>
  <si>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</si>
  <si>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</si>
  <si>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</si>
  <si>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</si>
  <si>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</si>
  <si>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</si>
  <si>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</si>
  <si>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</si>
  <si>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</si>
  <si>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</si>
  <si>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</si>
  <si>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</si>
  <si>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</si>
  <si>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</si>
  <si>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</si>
  <si>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</si>
  <si>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</si>
  <si>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</si>
  <si>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</si>
  <si>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</si>
  <si>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</si>
  <si>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</si>
  <si>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</si>
  <si>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</si>
  <si>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</si>
  <si>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</si>
  <si>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</si>
  <si>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</si>
  <si>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</si>
  <si>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</si>
  <si>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</si>
  <si>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</si>
  <si>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</si>
  <si>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</si>
  <si>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</si>
  <si>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</si>
  <si>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</si>
  <si>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</si>
  <si>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</si>
  <si>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</si>
  <si>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</si>
  <si>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</si>
  <si>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</si>
  <si>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</si>
  <si>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</si>
  <si>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</si>
  <si>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</si>
  <si>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</si>
  <si>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</si>
  <si>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</si>
  <si>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</si>
  <si>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</si>
  <si>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</si>
  <si>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</si>
  <si>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</si>
  <si>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</si>
  <si>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</si>
  <si>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</si>
  <si>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</si>
  <si>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</si>
  <si>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</si>
  <si>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</si>
  <si>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</si>
  <si>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</si>
  <si>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</si>
  <si>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</si>
  <si>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</si>
  <si>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</si>
  <si>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</si>
  <si>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</si>
  <si>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</si>
  <si>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</si>
  <si>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</si>
  <si>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</si>
  <si>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</si>
  <si>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</si>
  <si>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</si>
  <si>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</si>
  <si>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</si>
  <si>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</si>
  <si>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</si>
  <si>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</si>
  <si>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</si>
  <si>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</si>
  <si>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</si>
  <si>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</si>
  <si>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</si>
  <si>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</si>
  <si>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</si>
  <si>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</si>
  <si>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</si>
  <si>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</si>
  <si>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</si>
  <si>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</si>
  <si>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</si>
  <si>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</si>
  <si>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</si>
  <si>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</si>
  <si>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</si>
  <si>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</si>
  <si>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</si>
  <si>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</si>
  <si>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</si>
  <si>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</si>
  <si>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</si>
  <si>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</si>
  <si>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</si>
  <si>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</si>
  <si>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</si>
  <si>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</si>
  <si>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</si>
  <si>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</si>
  <si>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</si>
  <si>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</si>
  <si>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</si>
  <si>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</si>
  <si>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</si>
  <si>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</si>
  <si>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</si>
  <si>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</si>
  <si>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</si>
  <si>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</si>
  <si>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</si>
  <si>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</si>
  <si>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</si>
  <si>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</si>
  <si>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</si>
  <si>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</si>
  <si>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</si>
  <si>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</si>
  <si>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</si>
  <si>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</si>
  <si>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</si>
  <si>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</si>
  <si>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</si>
  <si>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</si>
  <si>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</si>
  <si>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</si>
  <si>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</si>
  <si>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</si>
  <si>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</si>
  <si>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</si>
  <si>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</si>
  <si>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</si>
  <si>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</si>
  <si>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</si>
  <si>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</si>
  <si>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</si>
  <si>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</si>
  <si>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</si>
  <si>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</si>
  <si>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</si>
  <si>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</si>
  <si>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</si>
  <si>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</si>
  <si>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</si>
  <si>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</si>
  <si>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</si>
  <si>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</si>
  <si>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</si>
  <si>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</si>
  <si>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</si>
  <si>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</si>
  <si>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</si>
  <si>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</si>
  <si>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</si>
  <si>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</si>
  <si>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</si>
  <si>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</si>
  <si>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</si>
  <si>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</si>
  <si>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</si>
  <si>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</si>
  <si>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</si>
  <si>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</si>
  <si>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</si>
  <si>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</si>
  <si>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</si>
  <si>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</si>
  <si>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</si>
  <si>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</si>
  <si>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</si>
  <si>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</si>
  <si>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</si>
  <si>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</si>
  <si>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</si>
  <si>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</si>
  <si>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</si>
  <si>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</si>
  <si>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</si>
  <si>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</si>
  <si>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</si>
  <si>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</si>
  <si>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</si>
  <si>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</si>
  <si>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</si>
  <si>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</si>
  <si>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</si>
  <si>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</si>
  <si>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</si>
  <si>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</si>
  <si>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</si>
  <si>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</si>
  <si>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</si>
  <si>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</si>
  <si>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</si>
  <si>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</si>
  <si>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</si>
  <si>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</si>
  <si>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</si>
  <si>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</si>
  <si>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</si>
  <si>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</si>
  <si>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</si>
  <si>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</si>
  <si>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</si>
  <si>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</si>
  <si>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</si>
  <si>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</si>
  <si>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</si>
  <si>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</si>
  <si>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</si>
  <si>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</si>
  <si>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</si>
  <si>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</si>
  <si>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</si>
  <si>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</si>
  <si>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</si>
  <si>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</si>
  <si>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</si>
  <si>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</si>
  <si>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</si>
  <si>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</si>
  <si>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</si>
  <si>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</si>
  <si>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</si>
  <si>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</si>
  <si>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</si>
  <si>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</si>
  <si>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</si>
  <si>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</si>
  <si>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</si>
  <si>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</si>
  <si>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</si>
  <si>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</si>
  <si>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</si>
  <si>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</si>
  <si>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</si>
  <si>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</si>
  <si>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</si>
  <si>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</si>
  <si>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</si>
  <si>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</si>
  <si>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</si>
  <si>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</si>
  <si>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</si>
  <si>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</si>
  <si>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</si>
  <si>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</si>
  <si>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</si>
  <si>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</si>
  <si>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</si>
  <si>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</si>
  <si>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</si>
  <si>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</si>
  <si>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</si>
  <si>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</si>
  <si>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</si>
  <si>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</si>
  <si>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</si>
  <si>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</si>
  <si>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</si>
  <si>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</si>
  <si>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</si>
  <si>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</si>
  <si>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</si>
  <si>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</si>
  <si>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</si>
  <si>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</si>
  <si>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</si>
  <si>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</si>
  <si>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</si>
  <si>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</si>
  <si>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</si>
  <si>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</si>
  <si>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</si>
  <si>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</si>
  <si>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</si>
  <si>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</si>
  <si>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</si>
  <si>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</si>
  <si>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</si>
  <si>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</si>
  <si>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</si>
  <si>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</si>
  <si>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</si>
  <si>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</si>
  <si>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</si>
  <si>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</si>
  <si>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</si>
  <si>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</si>
  <si>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</si>
  <si>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</si>
  <si>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</si>
  <si>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</si>
  <si>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</si>
  <si>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</si>
  <si>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</si>
  <si>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</si>
  <si>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</si>
  <si>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</si>
  <si>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</si>
  <si>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</si>
  <si>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</si>
  <si>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</si>
  <si>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</si>
  <si>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</si>
  <si>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</si>
  <si>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</si>
  <si>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</si>
  <si>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</si>
  <si>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</si>
  <si>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</si>
  <si>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</si>
  <si>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</si>
  <si>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</si>
  <si>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</si>
  <si>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</si>
  <si>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</si>
  <si>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</si>
  <si>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</si>
  <si>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</si>
  <si>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</si>
  <si>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</si>
  <si>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</si>
  <si>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</si>
  <si>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</si>
  <si>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</si>
  <si>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</si>
  <si>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</si>
  <si>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</si>
  <si>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</si>
  <si>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</si>
  <si>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</si>
  <si>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</si>
  <si>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</si>
  <si>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</si>
  <si>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</si>
  <si>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</si>
  <si>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</si>
  <si>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</si>
  <si>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</si>
  <si>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</si>
  <si>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</si>
  <si>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</si>
  <si>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</si>
  <si>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</si>
  <si>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</si>
  <si>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</si>
  <si>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</si>
  <si>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</si>
  <si>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</si>
  <si>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</si>
  <si>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</si>
  <si>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</si>
  <si>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</si>
  <si>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</si>
  <si>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</si>
  <si>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</si>
  <si>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</si>
  <si>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</si>
  <si>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</si>
  <si>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</si>
  <si>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</si>
  <si>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</si>
  <si>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</si>
  <si>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</si>
  <si>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</si>
  <si>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</si>
  <si>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</si>
  <si>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</si>
  <si>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</si>
  <si>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</si>
  <si>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</si>
  <si>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</si>
  <si>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</si>
  <si>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</si>
  <si>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</si>
  <si>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</si>
  <si>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</si>
  <si>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</si>
  <si>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</si>
  <si>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</si>
  <si>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</si>
  <si>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</si>
  <si>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</si>
  <si>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</si>
  <si>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</si>
  <si>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</si>
  <si>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</si>
  <si>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</si>
  <si>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</si>
  <si>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</si>
  <si>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</si>
  <si>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</si>
  <si>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</si>
  <si>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</si>
  <si>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</si>
  <si>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</si>
  <si>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</si>
  <si>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</si>
  <si>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</si>
  <si>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</si>
  <si>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</si>
  <si>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</si>
  <si>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</si>
  <si>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</si>
  <si>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</si>
  <si>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</si>
  <si>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</si>
  <si>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</si>
  <si>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</si>
  <si>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</si>
  <si>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</si>
  <si>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</si>
  <si>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</si>
  <si>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</si>
  <si>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</si>
  <si>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</si>
  <si>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</si>
  <si>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</si>
  <si>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</si>
  <si>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</si>
  <si>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</si>
  <si>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</si>
  <si>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</si>
  <si>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</si>
  <si>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</si>
  <si>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</si>
  <si>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</si>
  <si>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</si>
  <si>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</si>
  <si>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</si>
  <si>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</si>
  <si>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</si>
  <si>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</si>
  <si>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</si>
  <si>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</si>
  <si>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</si>
  <si>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</si>
  <si>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</si>
  <si>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</si>
  <si>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</si>
  <si>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</si>
  <si>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</si>
  <si>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</si>
  <si>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</si>
  <si>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</si>
  <si>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</si>
  <si>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</si>
  <si>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</si>
  <si>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</si>
  <si>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</si>
  <si>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</si>
  <si>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</si>
  <si>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</si>
  <si>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</si>
  <si>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</si>
  <si>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</si>
  <si>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</si>
  <si>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</si>
  <si>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</si>
  <si>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</si>
  <si>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</si>
  <si>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</si>
  <si>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</si>
  <si>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</si>
  <si>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</si>
  <si>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</si>
  <si>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</si>
  <si>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</si>
  <si>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</si>
  <si>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</si>
  <si>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</si>
  <si>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</si>
  <si>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</si>
  <si>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</si>
  <si>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</si>
  <si>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</si>
  <si>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</si>
  <si>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</si>
  <si>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</si>
  <si>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</si>
  <si>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</si>
  <si>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</si>
  <si>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</si>
  <si>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</si>
  <si>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</si>
  <si>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</si>
  <si>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</si>
  <si>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</si>
  <si>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</si>
  <si>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</si>
  <si>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</si>
  <si>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</si>
  <si>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</si>
  <si>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</si>
  <si>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</si>
  <si>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</si>
  <si>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</si>
  <si>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</si>
  <si>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</si>
  <si>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</si>
  <si>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</si>
  <si>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</si>
  <si>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</si>
  <si>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</si>
  <si>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</si>
  <si>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</si>
  <si>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</si>
  <si>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</si>
  <si>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</si>
  <si>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</si>
  <si>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</si>
  <si>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</si>
  <si>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</si>
  <si>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</si>
  <si>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</si>
  <si>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</si>
  <si>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</si>
  <si>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</si>
  <si>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</si>
  <si>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</si>
  <si>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</si>
  <si>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</si>
  <si>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</si>
  <si>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</si>
  <si>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</si>
  <si>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</si>
  <si>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</si>
  <si>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</si>
  <si>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</si>
  <si>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</si>
  <si>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</si>
  <si>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</si>
  <si>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</si>
  <si>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</si>
  <si>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</si>
  <si>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</si>
  <si>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</si>
  <si>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</si>
  <si>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</si>
  <si>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</si>
  <si>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</si>
  <si>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</si>
  <si>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</si>
  <si>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</si>
  <si>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</si>
  <si>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</si>
  <si>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</si>
  <si>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</si>
  <si>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</si>
  <si>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</si>
  <si>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</si>
  <si>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</si>
  <si>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</si>
  <si>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</si>
  <si>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</si>
  <si>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</si>
  <si>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</si>
  <si>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</si>
  <si>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</si>
  <si>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</si>
  <si>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</si>
  <si>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</si>
  <si>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</si>
  <si>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</si>
  <si>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</si>
  <si>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</si>
  <si>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</si>
  <si>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</si>
  <si>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</si>
  <si>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</si>
  <si>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</si>
  <si>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</si>
  <si>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</si>
  <si>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</si>
  <si>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</si>
  <si>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</si>
  <si>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</si>
  <si>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</si>
  <si>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</si>
  <si>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</si>
  <si>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</si>
  <si>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</si>
  <si>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</si>
  <si>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</si>
  <si>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</si>
  <si>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</si>
  <si>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</si>
  <si>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</si>
  <si>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</si>
  <si>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</si>
  <si>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</si>
  <si>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</si>
  <si>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</si>
  <si>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</si>
  <si>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</si>
  <si>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</si>
  <si>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</si>
  <si>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</si>
  <si>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</si>
  <si>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</si>
  <si>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</si>
  <si>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</si>
  <si>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</si>
  <si>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</si>
  <si>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</si>
  <si>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</si>
  <si>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</si>
  <si>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</si>
  <si>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</si>
  <si>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</si>
  <si>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</si>
  <si>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</si>
  <si>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</si>
  <si>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</si>
  <si>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</si>
  <si>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</si>
  <si>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</si>
  <si>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</si>
  <si>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</si>
  <si>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</si>
  <si>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</si>
  <si>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</si>
  <si>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</si>
  <si>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</si>
  <si>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</si>
  <si>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</si>
  <si>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</si>
  <si>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</si>
  <si>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</si>
  <si>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</si>
  <si>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</si>
  <si>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</si>
  <si>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</si>
  <si>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</si>
  <si>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</si>
  <si>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</si>
  <si>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</si>
  <si>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</si>
  <si>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</si>
  <si>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</si>
  <si>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</si>
  <si>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</si>
  <si>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</si>
  <si>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</si>
  <si>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</si>
  <si>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</si>
  <si>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</si>
  <si>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</si>
  <si>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</si>
  <si>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</si>
  <si>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</si>
  <si>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</si>
  <si>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</si>
  <si>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</si>
  <si>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</si>
  <si>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</si>
  <si>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</si>
  <si>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</si>
  <si>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</si>
  <si>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</si>
  <si>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</si>
  <si>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</si>
  <si>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</si>
  <si>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</si>
  <si>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</si>
  <si>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</si>
  <si>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</si>
  <si>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</si>
  <si>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</si>
  <si>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</si>
  <si>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</si>
  <si>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</si>
  <si>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</si>
  <si>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</si>
  <si>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</si>
  <si>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</si>
  <si>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</si>
  <si>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</si>
  <si>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</si>
  <si>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</si>
  <si>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</si>
  <si>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</si>
  <si>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</si>
  <si>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</si>
  <si>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</si>
  <si>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</si>
  <si>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</si>
  <si>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</si>
  <si>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</si>
  <si>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</si>
  <si>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</si>
  <si>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</si>
  <si>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</si>
  <si>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</si>
  <si>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</si>
  <si>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</si>
  <si>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</si>
  <si>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</si>
  <si>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</si>
  <si>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</si>
  <si>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</si>
  <si>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</si>
  <si>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</si>
  <si>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</si>
  <si>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</si>
  <si>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</si>
  <si>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</si>
  <si>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</si>
  <si>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</si>
  <si>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</si>
  <si>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</si>
  <si>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</si>
  <si>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</si>
  <si>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</si>
  <si>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</si>
  <si>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</si>
  <si>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</si>
  <si>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</si>
  <si>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</si>
  <si>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</si>
  <si>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</si>
  <si>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</si>
  <si>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</si>
  <si>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</si>
  <si>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</si>
  <si>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</si>
  <si>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</si>
  <si>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</si>
  <si>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</si>
  <si>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</si>
  <si>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</si>
  <si>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</si>
  <si>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</si>
  <si>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</si>
  <si>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</si>
  <si>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</si>
  <si>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</si>
  <si>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</si>
  <si>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</si>
  <si>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</si>
  <si>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</si>
  <si>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</si>
  <si>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</si>
  <si>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</si>
  <si>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</si>
  <si>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</si>
  <si>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</si>
  <si>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</si>
  <si>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</si>
  <si>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</si>
  <si>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</si>
  <si>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</si>
  <si>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</si>
  <si>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</si>
  <si>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</si>
  <si>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</si>
  <si>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</si>
  <si>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</si>
  <si>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</si>
  <si>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</si>
  <si>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</si>
  <si>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</si>
  <si>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</si>
  <si>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</si>
  <si>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</si>
  <si>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</si>
  <si>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</si>
  <si>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</si>
  <si>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</si>
  <si>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</si>
  <si>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</si>
  <si>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</si>
  <si>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</si>
  <si>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</si>
  <si>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</si>
  <si>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</si>
  <si>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</si>
  <si>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</si>
  <si>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</si>
  <si>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</si>
  <si>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</si>
  <si>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</si>
  <si>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</si>
  <si>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</si>
  <si>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</si>
  <si>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</si>
  <si>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</si>
  <si>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</si>
  <si>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</si>
  <si>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</si>
  <si>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</si>
  <si>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</si>
  <si>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</si>
  <si>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</si>
  <si>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</si>
  <si>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</si>
  <si>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</si>
  <si>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</si>
  <si>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</si>
  <si>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</si>
  <si>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</si>
  <si>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</si>
  <si>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</si>
  <si>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</si>
  <si>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</si>
  <si>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</si>
  <si>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</si>
  <si>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</si>
  <si>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</si>
  <si>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</si>
  <si>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</si>
  <si>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</si>
  <si>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</si>
  <si>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</si>
  <si>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</si>
  <si>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</si>
  <si>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</si>
  <si>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</si>
  <si>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</si>
  <si>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</si>
  <si>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</si>
  <si>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</si>
  <si>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</si>
  <si>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</si>
  <si>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</si>
  <si>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</si>
  <si>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</si>
  <si>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</si>
  <si>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</si>
  <si>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</si>
  <si>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</si>
  <si>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</si>
  <si>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</si>
  <si>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</si>
  <si>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</si>
  <si>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</si>
  <si>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</si>
  <si>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</si>
  <si>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</si>
  <si>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</si>
  <si>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</si>
  <si>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</si>
  <si>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</si>
  <si>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</si>
  <si>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</si>
  <si>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</si>
  <si>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</si>
  <si>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</si>
  <si>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</si>
  <si>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</si>
  <si>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</si>
  <si>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</si>
  <si>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</si>
  <si>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</si>
  <si>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</si>
  <si>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</si>
  <si>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</si>
  <si>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</si>
  <si>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</si>
  <si>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</si>
  <si>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</si>
  <si>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</si>
  <si>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</si>
  <si>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</si>
  <si>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</si>
  <si>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</si>
  <si>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</si>
  <si>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</si>
  <si>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</si>
  <si>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</si>
  <si>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</si>
  <si>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</si>
  <si>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</si>
  <si>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</si>
  <si>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</si>
  <si>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</si>
  <si>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</si>
  <si>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</si>
  <si>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</si>
  <si>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</si>
  <si>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</si>
  <si>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</si>
  <si>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</si>
  <si>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</si>
  <si>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</si>
  <si>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</si>
  <si>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</si>
  <si>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</si>
  <si>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</si>
  <si>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</si>
  <si>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</si>
  <si>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</si>
  <si>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</si>
  <si>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</si>
  <si>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</si>
  <si>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</si>
  <si>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</si>
  <si>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</si>
  <si>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</si>
  <si>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</si>
  <si>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</si>
  <si>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</si>
  <si>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</si>
  <si>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</si>
  <si>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</si>
  <si>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</si>
  <si>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</si>
  <si>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</si>
  <si>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</si>
  <si>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</si>
  <si>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</si>
  <si>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</si>
  <si>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</si>
  <si>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</si>
  <si>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</si>
  <si>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</si>
  <si>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</si>
  <si>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</si>
  <si>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</si>
  <si>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</si>
  <si>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</si>
  <si>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</si>
  <si>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</si>
  <si>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</si>
  <si>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</si>
  <si>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</si>
  <si>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</si>
  <si>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</si>
  <si>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</si>
  <si>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</si>
  <si>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</si>
  <si>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</si>
  <si>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</si>
  <si>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</si>
  <si>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</si>
  <si>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</si>
  <si>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</si>
  <si>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</si>
  <si>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</si>
  <si>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</si>
  <si>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</si>
  <si>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</si>
  <si>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</si>
  <si>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</si>
  <si>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</si>
  <si>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</si>
  <si>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</si>
  <si>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</si>
  <si>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</si>
  <si>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</si>
  <si>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</si>
  <si>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</si>
  <si>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</si>
  <si>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</si>
  <si>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</si>
  <si>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</si>
  <si>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</si>
  <si>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</si>
  <si>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</si>
  <si>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</si>
  <si>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</si>
  <si>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</si>
  <si>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</si>
  <si>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</si>
  <si>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</si>
  <si>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</si>
  <si>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</si>
  <si>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</si>
  <si>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</si>
  <si>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</si>
  <si>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</si>
  <si>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</si>
  <si>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</si>
  <si>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</si>
  <si>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</si>
  <si>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</si>
  <si>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</si>
  <si>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</si>
  <si>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</si>
  <si>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</si>
  <si>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</si>
  <si>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</si>
  <si>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</si>
  <si>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</si>
  <si>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</si>
  <si>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</si>
  <si>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</si>
  <si>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</si>
  <si>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</si>
  <si>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</si>
  <si>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</si>
  <si>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</si>
  <si>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</si>
  <si>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</si>
  <si>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</si>
  <si>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</si>
  <si>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</si>
  <si>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</si>
  <si>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</si>
  <si>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</si>
  <si>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</si>
  <si>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</si>
  <si>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</si>
  <si>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</si>
  <si>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</si>
  <si>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</si>
  <si>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</si>
  <si>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</si>
  <si>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</si>
  <si>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</si>
  <si>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</si>
  <si>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</si>
  <si>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</si>
  <si>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</si>
  <si>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</si>
  <si>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</si>
  <si>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</si>
  <si>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</si>
  <si>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</si>
  <si>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</si>
  <si>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</si>
  <si>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</si>
  <si>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</si>
  <si>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</si>
  <si>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</si>
  <si>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</si>
  <si>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</si>
  <si>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</si>
  <si>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</si>
  <si>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</si>
  <si>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</si>
  <si>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</si>
  <si>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</si>
  <si>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</si>
  <si>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</si>
  <si>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</si>
  <si>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</si>
  <si>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</si>
  <si>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</si>
  <si>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</si>
  <si>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</si>
  <si>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</si>
  <si>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</si>
  <si>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</si>
  <si>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</si>
  <si>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</si>
  <si>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</si>
  <si>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</si>
  <si>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</si>
  <si>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</si>
  <si>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</si>
  <si>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</si>
  <si>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</si>
  <si>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</si>
  <si>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</si>
  <si>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</si>
  <si>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</si>
  <si>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</si>
  <si>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</si>
  <si>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</si>
  <si>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</si>
  <si>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</si>
  <si>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</si>
  <si>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</si>
  <si>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</si>
  <si>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</si>
  <si>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</si>
  <si>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</si>
  <si>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</si>
  <si>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</si>
  <si>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</si>
  <si>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</si>
  <si>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</si>
  <si>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</si>
  <si>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</si>
  <si>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</si>
  <si>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</si>
  <si>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</si>
  <si>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</si>
  <si>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</si>
  <si>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</si>
  <si>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</si>
  <si>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</si>
  <si>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</si>
  <si>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</si>
  <si>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</si>
  <si>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</si>
  <si>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</si>
  <si>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</si>
  <si>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</si>
  <si>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</si>
  <si>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</si>
  <si>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</si>
  <si>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</si>
  <si>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</si>
  <si>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</si>
  <si>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</si>
  <si>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</si>
  <si>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</si>
  <si>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</si>
  <si>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</si>
  <si>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</si>
  <si>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</si>
  <si>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</si>
  <si>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</si>
  <si>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</si>
  <si>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</si>
  <si>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</si>
  <si>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</si>
  <si>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</si>
  <si>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</si>
  <si>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</si>
  <si>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</si>
  <si>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</si>
  <si>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</si>
  <si>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</si>
  <si>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</si>
  <si>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</si>
  <si>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</si>
  <si>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</si>
  <si>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</si>
  <si>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</si>
  <si>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</si>
  <si>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</si>
  <si>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</si>
  <si>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</si>
  <si>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</si>
  <si>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</si>
  <si>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</si>
  <si>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</si>
  <si>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</si>
  <si>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</si>
  <si>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</si>
  <si>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</si>
  <si>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</si>
  <si>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</si>
  <si>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</si>
  <si>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</si>
  <si>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</si>
  <si>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</si>
  <si>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</si>
  <si>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</si>
  <si>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</si>
  <si>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</si>
  <si>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</si>
  <si>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</si>
  <si>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</si>
  <si>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</si>
  <si>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</si>
  <si>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</si>
  <si>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</si>
  <si>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</si>
  <si>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</si>
  <si>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</si>
  <si>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</si>
  <si>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</si>
  <si>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</si>
  <si>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</si>
  <si>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</si>
  <si>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</si>
  <si>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</si>
  <si>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</si>
  <si>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</si>
  <si>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</si>
  <si>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</si>
  <si>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</si>
  <si>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</si>
  <si>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</si>
  <si>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</si>
  <si>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</si>
  <si>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</si>
  <si>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</si>
  <si>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</si>
  <si>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</si>
  <si>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</si>
  <si>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</si>
  <si>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</si>
  <si>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</si>
  <si>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</si>
  <si>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</si>
  <si>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</si>
  <si>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</si>
  <si>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</si>
  <si>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</si>
  <si>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</si>
  <si>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</si>
  <si>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</si>
  <si>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</si>
  <si>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</si>
  <si>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</si>
  <si>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</si>
  <si>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</si>
  <si>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</si>
  <si>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</si>
  <si>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</si>
  <si>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</si>
  <si>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</si>
  <si>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</si>
  <si>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</si>
  <si>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</si>
  <si>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</si>
  <si>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</si>
  <si>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</si>
  <si>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</si>
  <si>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</si>
  <si>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</si>
  <si>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</si>
  <si>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</si>
  <si>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</si>
  <si>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</si>
  <si>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</si>
  <si>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</si>
  <si>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</si>
  <si>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</si>
  <si>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</si>
  <si>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</si>
  <si>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</si>
  <si>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</si>
  <si>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</si>
  <si>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</si>
  <si>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</si>
  <si>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</si>
  <si>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</si>
  <si>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</si>
  <si>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</si>
  <si>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</si>
  <si>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</si>
  <si>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</si>
  <si>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</si>
  <si>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</si>
  <si>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</si>
  <si>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</si>
  <si>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</si>
  <si>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</si>
  <si>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</si>
  <si>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</si>
  <si>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</si>
  <si>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</si>
  <si>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</si>
  <si>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</si>
  <si>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</si>
  <si>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</si>
  <si>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</si>
  <si>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</si>
  <si>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</si>
  <si>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</si>
  <si>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</si>
  <si>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</si>
  <si>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</si>
  <si>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</si>
  <si>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</si>
  <si>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</si>
  <si>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</si>
  <si>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</si>
  <si>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</si>
  <si>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</si>
  <si>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</si>
  <si>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</si>
  <si>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</si>
  <si>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</si>
  <si>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</si>
  <si>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</si>
  <si>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</si>
  <si>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</si>
  <si>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</si>
  <si>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</si>
  <si>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</si>
  <si>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</si>
  <si>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</si>
  <si>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</si>
  <si>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</si>
  <si>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</si>
  <si>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</si>
  <si>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</si>
  <si>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</si>
  <si>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</si>
  <si>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</si>
  <si>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</si>
  <si>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</si>
  <si>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</si>
  <si>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</si>
  <si>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</si>
  <si>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</si>
  <si>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</si>
  <si>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</si>
  <si>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</si>
  <si>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</si>
  <si>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</si>
  <si>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</si>
  <si>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</si>
  <si>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</si>
  <si>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</si>
  <si>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</si>
  <si>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</si>
  <si>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</si>
  <si>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</si>
  <si>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</si>
  <si>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</si>
  <si>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</si>
  <si>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</si>
  <si>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</si>
  <si>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</si>
  <si>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</si>
  <si>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</si>
  <si>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</si>
  <si>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</si>
  <si>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</si>
  <si>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</si>
  <si>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</si>
  <si>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</si>
  <si>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</si>
  <si>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</si>
  <si>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</si>
  <si>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</si>
  <si>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</si>
  <si>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</si>
  <si>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</si>
  <si>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</si>
  <si>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</si>
  <si>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</si>
  <si>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</si>
  <si>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</si>
  <si>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</si>
  <si>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</si>
  <si>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</si>
  <si>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</si>
  <si>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</si>
  <si>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</si>
  <si>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</si>
  <si>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</si>
  <si>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</si>
  <si>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</si>
  <si>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</si>
  <si>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</si>
  <si>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</si>
  <si>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</si>
  <si>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</si>
  <si>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</si>
  <si>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</si>
  <si>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</si>
  <si>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</si>
  <si>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</si>
  <si>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</si>
  <si>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</si>
  <si>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</si>
  <si>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</si>
  <si>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</si>
  <si>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</si>
  <si>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</si>
  <si>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</si>
  <si>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</si>
  <si>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</si>
  <si>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</si>
  <si>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</si>
  <si>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</si>
  <si>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</si>
  <si>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</si>
  <si>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</si>
  <si>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</si>
  <si>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</si>
  <si>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</si>
  <si>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</si>
  <si>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</si>
  <si>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</si>
  <si>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</si>
  <si>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</si>
  <si>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</si>
  <si>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</si>
  <si>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</si>
  <si>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</si>
  <si>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</si>
  <si>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</si>
  <si>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</si>
  <si>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</si>
  <si>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</si>
  <si>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</si>
  <si>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</si>
  <si>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</si>
  <si>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</si>
  <si>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</si>
  <si>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</si>
  <si>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</si>
  <si>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</si>
  <si>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</si>
  <si>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</si>
  <si>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</si>
  <si>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</si>
  <si>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</si>
  <si>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</si>
  <si>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</si>
  <si>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</si>
  <si>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</si>
  <si>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</si>
  <si>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</si>
  <si>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</si>
  <si>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</si>
  <si>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</si>
  <si>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</si>
  <si>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</si>
  <si>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</si>
  <si>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</si>
  <si>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</si>
  <si>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</si>
  <si>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</si>
  <si>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</si>
  <si>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</si>
  <si>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</si>
  <si>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</si>
  <si>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</si>
  <si>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</si>
  <si>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</si>
  <si>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</si>
  <si>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</si>
  <si>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</si>
  <si>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</si>
  <si>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</si>
  <si>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</si>
  <si>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</si>
  <si>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</si>
  <si>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</si>
  <si>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</si>
  <si>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</si>
  <si>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</si>
  <si>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</si>
  <si>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</si>
  <si>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</si>
  <si>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</si>
  <si>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</si>
  <si>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</si>
  <si>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</si>
  <si>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</si>
  <si>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</si>
  <si>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</si>
  <si>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</si>
  <si>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</si>
  <si>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</si>
  <si>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</si>
  <si>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</si>
  <si>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</si>
  <si>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</si>
  <si>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</si>
  <si>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</si>
  <si>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</si>
  <si>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</si>
  <si>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</si>
  <si>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</si>
  <si>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</si>
  <si>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</si>
  <si>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</si>
  <si>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</si>
  <si>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</si>
  <si>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</si>
  <si>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</si>
  <si>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</si>
  <si>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</si>
  <si>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</si>
  <si>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</si>
  <si>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</si>
  <si>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</si>
  <si>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</si>
  <si>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</si>
  <si>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</si>
  <si>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</si>
  <si>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</si>
  <si>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</si>
  <si>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</si>
  <si>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</si>
  <si>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</si>
  <si>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</si>
  <si>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</si>
  <si>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</si>
  <si>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</si>
  <si>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</si>
  <si>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</si>
  <si>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</si>
  <si>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</si>
  <si>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</si>
  <si>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</si>
  <si>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</si>
  <si>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</si>
  <si>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</si>
  <si>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</si>
  <si>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</si>
  <si>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</si>
  <si>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</si>
  <si>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</si>
  <si>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</si>
  <si>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</si>
  <si>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</si>
  <si>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</si>
  <si>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</si>
  <si>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</si>
  <si>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</si>
  <si>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</si>
  <si>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</si>
  <si>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</si>
  <si>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</si>
  <si>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</si>
  <si>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</si>
  <si>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</si>
  <si>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</si>
  <si>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</si>
  <si>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</si>
  <si>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</si>
  <si>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</si>
  <si>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</si>
  <si>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</si>
  <si>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</si>
  <si>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</si>
  <si>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</si>
  <si>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</si>
  <si>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</si>
  <si>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</si>
  <si>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</si>
  <si>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</si>
  <si>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</si>
  <si>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</si>
  <si>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</si>
  <si>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</si>
  <si>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</si>
  <si>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</si>
  <si>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</si>
  <si>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</si>
  <si>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</si>
  <si>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</si>
  <si>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</si>
  <si>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</si>
  <si>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</si>
  <si>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</si>
  <si>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</si>
  <si>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</si>
  <si>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</si>
  <si>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</si>
  <si>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</si>
  <si>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</si>
  <si>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</si>
  <si>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</si>
  <si>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</si>
  <si>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</si>
  <si>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</si>
  <si>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</si>
  <si>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</si>
  <si>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</si>
  <si>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</si>
  <si>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</si>
  <si>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</si>
  <si>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</si>
  <si>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</si>
  <si>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</si>
  <si>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</si>
  <si>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</si>
  <si>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</si>
  <si>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</si>
  <si>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</si>
  <si>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</si>
  <si>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</si>
  <si>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</si>
  <si>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</si>
  <si>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</si>
  <si>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</si>
  <si>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</si>
  <si>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</si>
  <si>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</si>
  <si>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</si>
  <si>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</si>
  <si>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</si>
  <si>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</si>
  <si>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</si>
  <si>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</si>
  <si>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</si>
  <si>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</si>
  <si>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</si>
  <si>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</si>
  <si>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</si>
  <si>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</si>
  <si>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</si>
  <si>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</si>
  <si>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</si>
  <si>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</si>
  <si>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</si>
  <si>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</si>
  <si>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</si>
  <si>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</si>
  <si>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</si>
  <si>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</si>
  <si>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</si>
  <si>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</si>
  <si>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</si>
  <si>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</si>
  <si>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</si>
  <si>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</si>
  <si>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</si>
  <si>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</si>
  <si>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</si>
  <si>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</si>
  <si>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</si>
  <si>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</si>
  <si>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</si>
  <si>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</si>
  <si>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</si>
  <si>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</si>
  <si>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</si>
  <si>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</si>
  <si>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</si>
  <si>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</si>
  <si>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</si>
  <si>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</si>
  <si>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</si>
  <si>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</si>
  <si>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</si>
  <si>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</si>
  <si>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</si>
  <si>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</si>
  <si>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</si>
  <si>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</si>
  <si>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</si>
  <si>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</si>
  <si>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</si>
  <si>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</si>
  <si>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</si>
  <si>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</si>
  <si>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</si>
  <si>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</si>
  <si>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</si>
  <si>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</si>
  <si>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</si>
  <si>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</si>
  <si>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</si>
  <si>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</si>
  <si>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</si>
  <si>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</si>
  <si>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</si>
  <si>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</si>
  <si>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</si>
  <si>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</si>
  <si>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</si>
  <si>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</si>
  <si>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</si>
  <si>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</si>
  <si>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</si>
  <si>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</si>
  <si>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</si>
  <si>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</si>
  <si>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</si>
  <si>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</si>
  <si>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</si>
  <si>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</si>
  <si>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</si>
  <si>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</si>
  <si>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</si>
  <si>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</si>
  <si>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</si>
  <si>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</si>
  <si>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</si>
  <si>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</si>
  <si>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</si>
  <si>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</si>
  <si>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</si>
  <si>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</si>
  <si>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</si>
  <si>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</si>
  <si>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</si>
  <si>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</si>
  <si>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</si>
  <si>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</si>
  <si>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</si>
  <si>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</si>
  <si>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</si>
  <si>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</si>
  <si>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</si>
  <si>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</si>
  <si>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</si>
  <si>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</si>
  <si>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</si>
  <si>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</si>
  <si>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</si>
  <si>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</si>
  <si>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</si>
  <si>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</si>
  <si>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</si>
  <si>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</si>
  <si>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</si>
  <si>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</si>
  <si>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</si>
  <si>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</si>
  <si>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</si>
  <si>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</si>
  <si>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</si>
  <si>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</si>
  <si>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</si>
  <si>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</si>
  <si>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</si>
  <si>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</si>
  <si>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</si>
  <si>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</si>
  <si>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</si>
  <si>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</si>
  <si>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</si>
  <si>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</si>
  <si>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</si>
  <si>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</si>
  <si>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</si>
  <si>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</si>
  <si>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</si>
  <si>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</si>
  <si>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</si>
  <si>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</si>
  <si>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</si>
  <si>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</si>
  <si>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</si>
  <si>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</si>
  <si>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</si>
  <si>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</si>
  <si>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</si>
  <si>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</si>
  <si>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</si>
  <si>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</si>
  <si>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</si>
  <si>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</si>
  <si>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</si>
  <si>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</si>
  <si>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</si>
  <si>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</si>
  <si>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</si>
  <si>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</si>
  <si>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</si>
  <si>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</si>
  <si>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</si>
  <si>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</si>
  <si>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</si>
  <si>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</si>
  <si>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</si>
  <si>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</si>
  <si>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</si>
  <si>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</si>
  <si>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</si>
  <si>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</si>
  <si>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</si>
  <si>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</si>
  <si>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</si>
  <si>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</si>
  <si>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</si>
  <si>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</si>
  <si>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</si>
  <si>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</si>
  <si>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</si>
  <si>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</si>
  <si>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</si>
  <si>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</si>
  <si>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</si>
  <si>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</si>
  <si>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</si>
  <si>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</si>
  <si>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</si>
  <si>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</si>
  <si>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</si>
  <si>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</si>
  <si>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</si>
  <si>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</si>
  <si>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</si>
  <si>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</si>
  <si>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</si>
  <si>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</si>
  <si>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</si>
  <si>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</si>
  <si>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</si>
  <si>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</si>
  <si>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</si>
  <si>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</si>
  <si>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</si>
  <si>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</si>
  <si>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</si>
  <si>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</si>
  <si>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</si>
  <si>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</si>
  <si>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</si>
  <si>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</si>
  <si>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</si>
  <si>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</si>
  <si>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</si>
  <si>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</si>
  <si>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</si>
  <si>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</si>
  <si>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</si>
  <si>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</si>
  <si>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</si>
  <si>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</si>
  <si>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</si>
  <si>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</si>
  <si>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</si>
  <si>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</si>
  <si>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</si>
  <si>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</si>
  <si>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</si>
  <si>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</si>
  <si>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</si>
  <si>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</si>
  <si>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</si>
  <si>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</si>
  <si>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</si>
  <si>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</si>
  <si>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</si>
  <si>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</si>
  <si>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</si>
  <si>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</si>
  <si>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</si>
  <si>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</si>
  <si>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</si>
  <si>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</si>
  <si>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</si>
  <si>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</si>
  <si>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</si>
  <si>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</si>
  <si>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</si>
  <si>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</si>
  <si>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</si>
  <si>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</si>
  <si>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</si>
  <si>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</si>
  <si>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</si>
  <si>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</si>
  <si>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</si>
  <si>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</si>
  <si>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</si>
  <si>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</si>
  <si>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</si>
  <si>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</si>
  <si>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</si>
  <si>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</si>
  <si>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</si>
  <si>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</si>
  <si>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</si>
  <si>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</si>
  <si>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</si>
  <si>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</si>
  <si>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</si>
  <si>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</si>
  <si>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</si>
  <si>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</si>
  <si>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</si>
  <si>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</si>
  <si>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</si>
  <si>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</si>
  <si>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</si>
  <si>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</si>
  <si>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</si>
  <si>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</si>
  <si>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</si>
  <si>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</si>
  <si>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</si>
  <si>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</si>
  <si>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</si>
  <si>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</si>
  <si>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</si>
  <si>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</si>
  <si>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</si>
  <si>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</si>
  <si>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</si>
  <si>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</si>
  <si>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</si>
  <si>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</si>
  <si>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</si>
  <si>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</si>
  <si>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</si>
  <si>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</si>
  <si>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</si>
  <si>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</si>
  <si>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</si>
  <si>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</si>
  <si>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</si>
  <si>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</si>
  <si>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</si>
  <si>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</si>
  <si>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</si>
  <si>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</si>
  <si>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</si>
  <si>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</si>
  <si>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</si>
  <si>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</si>
  <si>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</si>
  <si>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</si>
  <si>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</si>
  <si>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</si>
  <si>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</si>
  <si>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</si>
  <si>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</si>
  <si>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</si>
  <si>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</si>
  <si>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</si>
  <si>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</si>
  <si>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</si>
  <si>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</si>
  <si>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</si>
  <si>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</si>
  <si>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</si>
  <si>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</si>
  <si>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</si>
  <si>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</si>
  <si>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</si>
  <si>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</si>
  <si>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</si>
  <si>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</si>
  <si>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</si>
  <si>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</si>
  <si>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</si>
  <si>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</si>
  <si>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</si>
  <si>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</si>
  <si>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</si>
  <si>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</si>
  <si>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</si>
  <si>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</si>
  <si>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</si>
  <si>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</si>
  <si>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</si>
  <si>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</si>
  <si>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</si>
  <si>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</si>
  <si>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</si>
  <si>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</si>
  <si>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</si>
  <si>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</si>
  <si>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</si>
  <si>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</si>
  <si>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</si>
  <si>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</si>
  <si>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</si>
  <si>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</si>
  <si>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</si>
  <si>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</si>
  <si>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</si>
  <si>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</si>
  <si>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</si>
  <si>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</si>
  <si>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</si>
  <si>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</si>
  <si>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</si>
  <si>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</si>
  <si>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</si>
  <si>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</si>
  <si>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</si>
  <si>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</si>
  <si>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</si>
  <si>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</si>
  <si>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</si>
  <si>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</si>
  <si>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</si>
  <si>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</si>
  <si>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</si>
  <si>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</si>
  <si>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</si>
  <si>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</si>
  <si>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</si>
  <si>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</si>
  <si>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</si>
  <si>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</si>
  <si>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</si>
  <si>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</si>
  <si>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</si>
  <si>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</si>
  <si>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</si>
  <si>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</si>
  <si>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</si>
  <si>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</si>
  <si>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</si>
  <si>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</si>
  <si>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</si>
  <si>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</si>
  <si>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</si>
  <si>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</si>
  <si>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</si>
  <si>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</si>
  <si>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</si>
  <si>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</si>
  <si>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</si>
  <si>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</si>
  <si>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</si>
  <si>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</si>
  <si>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</si>
  <si>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</si>
  <si>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</si>
  <si>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</si>
  <si>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</si>
  <si>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</si>
  <si>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</si>
  <si>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</si>
  <si>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</si>
  <si>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</si>
  <si>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</si>
  <si>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</si>
  <si>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</si>
  <si>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</si>
  <si>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</si>
  <si>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</si>
  <si>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</si>
  <si>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</si>
  <si>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</si>
  <si>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</si>
  <si>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</si>
  <si>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</si>
  <si>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</si>
  <si>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</si>
  <si>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</si>
  <si>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</si>
  <si>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</si>
  <si>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</si>
  <si>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</si>
  <si>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</si>
  <si>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</si>
  <si>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</si>
  <si>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</si>
  <si>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</si>
  <si>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</si>
  <si>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</si>
  <si>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</si>
  <si>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</si>
  <si>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</si>
  <si>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</si>
  <si>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</si>
  <si>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</si>
  <si>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</si>
  <si>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</si>
  <si>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</si>
  <si>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</si>
  <si>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</si>
  <si>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</si>
  <si>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</si>
  <si>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</si>
  <si>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</si>
  <si>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</si>
  <si>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</si>
  <si>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</si>
  <si>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</si>
  <si>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</si>
  <si>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</si>
  <si>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</si>
  <si>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</si>
  <si>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</si>
  <si>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</si>
  <si>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</si>
  <si>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</si>
  <si>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</si>
  <si>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</si>
  <si>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</si>
  <si>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</si>
  <si>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</si>
  <si>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</si>
  <si>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</si>
  <si>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</si>
  <si>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</si>
  <si>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</si>
  <si>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</si>
  <si>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</si>
  <si>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</si>
  <si>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</si>
  <si>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</si>
  <si>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</si>
  <si>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</si>
  <si>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</si>
  <si>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</si>
  <si>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</si>
  <si>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</si>
  <si>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</si>
  <si>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</si>
  <si>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</si>
  <si>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</si>
  <si>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</si>
  <si>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</si>
  <si>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</si>
  <si>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</si>
  <si>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</si>
  <si>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</si>
  <si>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</si>
  <si>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</si>
  <si>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</si>
  <si>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</si>
  <si>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</si>
  <si>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</si>
  <si>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</si>
  <si>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</si>
  <si>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</si>
  <si>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</si>
  <si>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</si>
  <si>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</si>
  <si>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</si>
  <si>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</si>
  <si>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</si>
  <si>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</si>
  <si>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</si>
  <si>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</si>
  <si>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</si>
  <si>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</si>
  <si>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</si>
  <si>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</si>
  <si>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</si>
  <si>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</si>
  <si>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</si>
  <si>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</si>
  <si>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</si>
  <si>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</si>
  <si>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</si>
  <si>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</si>
  <si>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</si>
  <si>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</si>
  <si>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</si>
  <si>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</si>
  <si>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</si>
  <si>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</si>
  <si>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</si>
  <si>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</si>
  <si>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</si>
  <si>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</si>
  <si>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</si>
  <si>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</si>
  <si>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</si>
  <si>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</si>
  <si>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</si>
  <si>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</si>
  <si>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</si>
  <si>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</si>
  <si>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</si>
  <si>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</si>
  <si>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</si>
  <si>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</si>
  <si>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</si>
  <si>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</si>
  <si>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</si>
  <si>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</si>
  <si>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</si>
  <si>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</si>
  <si>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</si>
  <si>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</si>
  <si>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</si>
  <si>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</si>
  <si>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</si>
  <si>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</si>
  <si>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</si>
  <si>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</si>
  <si>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</si>
  <si>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</si>
  <si>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</si>
  <si>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</si>
  <si>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</si>
  <si>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</si>
  <si>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</si>
  <si>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</si>
  <si>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</si>
  <si>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</si>
  <si>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</si>
  <si>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</si>
  <si>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</si>
  <si>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</si>
  <si>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</si>
  <si>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</si>
  <si>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</si>
  <si>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</si>
  <si>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</si>
  <si>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</si>
  <si>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</si>
  <si>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</si>
  <si>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</si>
  <si>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</si>
  <si>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</si>
  <si>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</si>
  <si>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</si>
  <si>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</si>
  <si>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</si>
  <si>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</si>
  <si>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</si>
  <si>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</si>
  <si>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</si>
  <si>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</si>
  <si>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</si>
  <si>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</si>
  <si>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</si>
  <si>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</si>
  <si>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</si>
  <si>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</si>
  <si>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</si>
  <si>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</si>
  <si>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</si>
  <si>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</si>
  <si>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</si>
  <si>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</si>
  <si>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</si>
  <si>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</si>
  <si>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</si>
  <si>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</si>
  <si>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</si>
  <si>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</si>
  <si>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</si>
  <si>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</si>
  <si>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</si>
  <si>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</si>
  <si>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</si>
  <si>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</si>
  <si>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</si>
  <si>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</si>
  <si>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</si>
  <si>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</si>
  <si>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</si>
  <si>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</si>
  <si>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</si>
  <si>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</si>
  <si>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</si>
  <si>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</si>
  <si>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</si>
  <si>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</si>
  <si>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</si>
  <si>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</si>
  <si>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</si>
  <si>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</si>
  <si>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</si>
  <si>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</si>
  <si>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</si>
  <si>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</si>
  <si>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</si>
  <si>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</si>
  <si>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</si>
  <si>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</si>
  <si>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</si>
  <si>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</si>
  <si>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</si>
  <si>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</si>
  <si>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</si>
  <si>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</si>
  <si>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</si>
  <si>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</si>
  <si>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</si>
  <si>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</si>
  <si>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</si>
  <si>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</si>
  <si>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</si>
  <si>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</si>
  <si>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</si>
  <si>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</si>
  <si>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</si>
  <si>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</si>
  <si>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</si>
  <si>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</si>
  <si>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</si>
  <si>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</si>
  <si>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</si>
  <si>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</si>
  <si>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</si>
  <si>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</si>
  <si>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</si>
  <si>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</si>
  <si>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</si>
  <si>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</si>
  <si>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</si>
  <si>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</si>
  <si>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</si>
  <si>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</si>
  <si>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</si>
  <si>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</si>
  <si>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</si>
  <si>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</si>
  <si>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</si>
  <si>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</si>
  <si>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</si>
  <si>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</si>
  <si>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</si>
  <si>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</si>
  <si>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</si>
  <si>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</si>
  <si>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</si>
  <si>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</si>
  <si>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</si>
  <si>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</si>
  <si>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</si>
  <si>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</si>
  <si>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</si>
  <si>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</si>
  <si>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</si>
  <si>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</si>
  <si>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</si>
  <si>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</si>
  <si>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</si>
  <si>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</si>
  <si>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</si>
  <si>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</si>
  <si>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</si>
  <si>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</si>
  <si>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</si>
  <si>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</si>
  <si>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</si>
  <si>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</si>
  <si>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</si>
  <si>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</si>
  <si>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</si>
  <si>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</si>
  <si>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</si>
  <si>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</si>
  <si>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</si>
  <si>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</si>
  <si>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</si>
  <si>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</si>
  <si>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</si>
  <si>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</si>
  <si>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</si>
  <si>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</si>
  <si>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</si>
  <si>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</si>
  <si>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</si>
  <si>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</si>
  <si>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</si>
  <si>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</si>
  <si>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</si>
  <si>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</si>
  <si>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</si>
  <si>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</si>
  <si>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</si>
  <si>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</si>
  <si>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</si>
  <si>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</si>
  <si>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</si>
  <si>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</si>
  <si>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</si>
  <si>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</si>
  <si>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</si>
  <si>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</si>
  <si>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</si>
  <si>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</si>
  <si>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</si>
  <si>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</si>
  <si>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</si>
  <si>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</si>
  <si>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</si>
  <si>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</si>
  <si>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</si>
  <si>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</si>
  <si>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</si>
  <si>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</si>
  <si>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</si>
  <si>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</si>
  <si>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</si>
  <si>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</si>
  <si>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</si>
  <si>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</si>
  <si>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</si>
  <si>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</si>
  <si>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</si>
  <si>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</si>
  <si>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</si>
  <si>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</si>
  <si>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</si>
  <si>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</si>
  <si>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</si>
  <si>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</si>
  <si>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</si>
  <si>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</si>
  <si>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</si>
  <si>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</si>
  <si>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</si>
  <si>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</si>
  <si>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</si>
  <si>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</si>
  <si>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</si>
  <si>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</si>
  <si>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</si>
  <si>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</si>
  <si>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</si>
  <si>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</si>
  <si>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</si>
  <si>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</si>
  <si>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</si>
  <si>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</si>
  <si>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</si>
  <si>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</si>
  <si>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</si>
  <si>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</si>
  <si>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</si>
  <si>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</si>
  <si>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</si>
  <si>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</si>
  <si>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</si>
  <si>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</si>
  <si>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</si>
  <si>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</si>
  <si>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</si>
  <si>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</si>
  <si>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</si>
  <si>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</si>
  <si>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</si>
  <si>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</si>
  <si>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</si>
  <si>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</si>
  <si>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</si>
  <si>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</si>
  <si>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</si>
  <si>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</si>
  <si>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</si>
  <si>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</si>
  <si>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</si>
  <si>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</si>
  <si>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</si>
  <si>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</si>
  <si>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</si>
  <si>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</si>
  <si>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</si>
  <si>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</si>
  <si>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</si>
  <si>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</si>
  <si>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</si>
  <si>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</si>
  <si>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</si>
  <si>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</si>
  <si>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</si>
  <si>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</si>
  <si>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</si>
  <si>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</si>
  <si>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</si>
  <si>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</si>
  <si>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</si>
  <si>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</si>
  <si>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</si>
  <si>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</si>
  <si>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</si>
  <si>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</si>
  <si>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</si>
  <si>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</si>
  <si>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</si>
  <si>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</si>
  <si>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</si>
  <si>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</si>
  <si>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</si>
  <si>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</si>
  <si>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</si>
  <si>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</si>
  <si>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</si>
  <si>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</si>
  <si>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</si>
  <si>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</si>
  <si>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</si>
  <si>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</si>
  <si>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</si>
  <si>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</si>
  <si>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</si>
  <si>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</si>
  <si>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</si>
  <si>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</si>
  <si>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</si>
  <si>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</si>
  <si>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</si>
  <si>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</si>
  <si>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</si>
  <si>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</si>
  <si>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</si>
  <si>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</si>
  <si>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</si>
  <si>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</si>
  <si>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</si>
  <si>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</si>
  <si>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</si>
  <si>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</si>
  <si>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</si>
  <si>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</si>
  <si>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</si>
  <si>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</si>
  <si>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</si>
  <si>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</si>
  <si>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</si>
  <si>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</si>
  <si>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</si>
  <si>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</si>
  <si>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</si>
  <si>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</si>
  <si>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</si>
  <si>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</si>
  <si>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</si>
  <si>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</si>
  <si>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</si>
  <si>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</si>
  <si>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</si>
  <si>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</si>
  <si>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</si>
  <si>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</si>
  <si>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</si>
  <si>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</si>
  <si>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</si>
  <si>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</si>
  <si>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</si>
  <si>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</si>
  <si>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</si>
  <si>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</si>
  <si>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</si>
  <si>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</si>
  <si>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</si>
  <si>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</si>
  <si>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</si>
  <si>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</si>
  <si>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</si>
  <si>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</si>
  <si>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</si>
  <si>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</si>
  <si>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</si>
  <si>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</si>
  <si>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</si>
  <si>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</si>
  <si>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</si>
  <si>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</si>
  <si>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</si>
  <si>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</si>
  <si>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</si>
  <si>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</si>
  <si>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</si>
  <si>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</si>
  <si>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</si>
  <si>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</si>
  <si>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</si>
  <si>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</si>
  <si>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</si>
  <si>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</si>
  <si>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</si>
  <si>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</si>
  <si>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</si>
  <si>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</si>
  <si>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</si>
  <si>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</si>
  <si>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</si>
  <si>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</si>
  <si>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</si>
  <si>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</si>
  <si>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</si>
  <si>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</si>
  <si>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</si>
  <si>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</si>
  <si>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</si>
  <si>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</si>
  <si>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</si>
  <si>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</si>
  <si>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</si>
  <si>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</si>
  <si>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</si>
  <si>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</si>
  <si>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</si>
  <si>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</si>
  <si>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</si>
  <si>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</si>
  <si>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</si>
  <si>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</si>
  <si>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</si>
  <si>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</si>
  <si>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</si>
  <si>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</si>
  <si>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</si>
  <si>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</si>
  <si>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</si>
  <si>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</si>
  <si>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</si>
  <si>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</si>
  <si>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</si>
  <si>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</si>
  <si>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</si>
  <si>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</si>
  <si>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</si>
  <si>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</si>
  <si>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</si>
  <si>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</si>
  <si>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</si>
  <si>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</si>
  <si>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</si>
  <si>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</si>
  <si>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</si>
  <si>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</si>
  <si>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</si>
  <si>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</si>
  <si>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</si>
  <si>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</si>
  <si>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</si>
  <si>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</si>
  <si>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</si>
  <si>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</si>
  <si>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</si>
  <si>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</si>
  <si>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</si>
  <si>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</si>
  <si>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</si>
  <si>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</si>
  <si>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</si>
  <si>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</si>
  <si>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</si>
  <si>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</si>
  <si>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</si>
  <si>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</si>
  <si>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</si>
  <si>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</si>
  <si>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</si>
  <si>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</si>
  <si>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</si>
  <si>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</si>
  <si>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</si>
  <si>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</si>
  <si>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</si>
  <si>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</si>
  <si>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</si>
  <si>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</si>
  <si>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</si>
  <si>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</si>
  <si>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</si>
  <si>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</si>
  <si>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</si>
  <si>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</si>
  <si>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</si>
  <si>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</si>
  <si>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</si>
  <si>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</si>
  <si>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</si>
  <si>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</si>
  <si>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</si>
  <si>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</si>
  <si>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</si>
  <si>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</si>
  <si>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</si>
  <si>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</si>
  <si>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</si>
  <si>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</si>
  <si>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</si>
  <si>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</si>
  <si>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</si>
  <si>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</si>
  <si>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</si>
  <si>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</si>
  <si>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</si>
  <si>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</si>
  <si>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</si>
  <si>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</si>
  <si>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</si>
  <si>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</si>
  <si>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</si>
  <si>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</si>
  <si>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</si>
  <si>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</si>
  <si>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</si>
  <si>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</si>
  <si>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</si>
  <si>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</si>
  <si>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</si>
  <si>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</si>
  <si>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</si>
  <si>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</si>
  <si>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</si>
  <si>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</si>
  <si>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</si>
  <si>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</si>
  <si>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</si>
  <si>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</si>
  <si>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</si>
  <si>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</si>
  <si>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</si>
  <si>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</si>
  <si>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</si>
  <si>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</si>
  <si>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</si>
  <si>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</si>
  <si>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</si>
  <si>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</si>
  <si>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</si>
  <si>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</si>
  <si>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</si>
  <si>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</si>
  <si>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</si>
  <si>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</si>
  <si>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</si>
  <si>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</si>
  <si>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</si>
  <si>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</si>
  <si>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</si>
  <si>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</si>
  <si>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</si>
  <si>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</si>
  <si>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</si>
  <si>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</si>
  <si>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</si>
  <si>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</si>
  <si>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</si>
  <si>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</si>
  <si>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</si>
  <si>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</si>
  <si>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</si>
  <si>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</si>
  <si>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</si>
  <si>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</si>
  <si>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</si>
  <si>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</si>
  <si>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</si>
  <si>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</si>
  <si>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</si>
  <si>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</si>
  <si>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</si>
  <si>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</si>
  <si>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</si>
  <si>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</si>
  <si>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</si>
  <si>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</si>
  <si>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</si>
  <si>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</si>
  <si>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</si>
  <si>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</si>
  <si>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</si>
  <si>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</si>
  <si>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</si>
  <si>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</si>
  <si>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</si>
  <si>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</si>
  <si>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</si>
  <si>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</si>
  <si>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</si>
  <si>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</si>
  <si>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</si>
  <si>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</si>
  <si>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</si>
  <si>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</si>
  <si>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</si>
  <si>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</si>
  <si>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</si>
  <si>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</si>
  <si>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</si>
  <si>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</si>
  <si>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</si>
  <si>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</si>
  <si>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</si>
  <si>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</si>
  <si>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</si>
  <si>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</si>
  <si>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</si>
  <si>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</si>
  <si>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</si>
  <si>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</si>
  <si>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</si>
  <si>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</si>
  <si>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</si>
  <si>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</si>
  <si>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</si>
  <si>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</si>
  <si>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</si>
  <si>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</si>
  <si>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</si>
  <si>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</si>
  <si>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</si>
  <si>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</si>
  <si>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</si>
  <si>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</si>
  <si>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</si>
  <si>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</si>
  <si>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</si>
  <si>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</si>
  <si>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</si>
  <si>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</si>
  <si>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</si>
  <si>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</si>
  <si>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</si>
  <si>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</si>
  <si>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</si>
  <si>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</si>
  <si>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</si>
  <si>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</si>
  <si>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</si>
  <si>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</si>
  <si>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</si>
  <si>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</si>
  <si>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</si>
  <si>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</si>
  <si>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</si>
  <si>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</si>
  <si>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</si>
  <si>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</si>
  <si>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</si>
  <si>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</si>
  <si>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</si>
  <si>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</si>
  <si>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</si>
  <si>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</si>
  <si>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</si>
  <si>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</si>
  <si>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</si>
  <si>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</si>
  <si>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</si>
  <si>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</si>
  <si>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</si>
  <si>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</si>
  <si>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</si>
  <si>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</si>
  <si>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</si>
  <si>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</si>
  <si>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</si>
  <si>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</si>
  <si>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</si>
  <si>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</si>
  <si>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</si>
  <si>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</si>
  <si>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</si>
  <si>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</si>
  <si>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</si>
  <si>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</si>
  <si>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</si>
  <si>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</si>
  <si>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</si>
  <si>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</si>
  <si>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</si>
  <si>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</si>
  <si>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</si>
  <si>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</si>
  <si>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</si>
  <si>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</si>
  <si>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</si>
  <si>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</si>
  <si>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</si>
  <si>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</si>
  <si>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</si>
  <si>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</si>
  <si>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</si>
  <si>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</si>
  <si>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</si>
  <si>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</si>
  <si>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</si>
  <si>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</si>
  <si>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</si>
  <si>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</si>
  <si>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</si>
  <si>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</si>
  <si>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</si>
  <si>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</si>
  <si>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</si>
  <si>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</si>
  <si>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</si>
  <si>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</si>
  <si>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</si>
  <si>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</si>
  <si>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</si>
  <si>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</si>
  <si>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</si>
  <si>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</si>
  <si>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</si>
  <si>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</si>
  <si>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</si>
  <si>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</si>
  <si>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</si>
  <si>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</si>
  <si>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</si>
  <si>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</si>
  <si>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</si>
  <si>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</si>
  <si>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</si>
  <si>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</si>
  <si>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</si>
  <si>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</si>
  <si>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</si>
  <si>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</si>
  <si>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</si>
  <si>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</si>
  <si>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</si>
  <si>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</si>
  <si>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</si>
  <si>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</si>
  <si>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</si>
  <si>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</si>
  <si>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</si>
  <si>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</si>
  <si>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</si>
  <si>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</si>
  <si>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</si>
  <si>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</si>
  <si>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</si>
  <si>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</si>
  <si>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</si>
  <si>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</si>
  <si>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</si>
  <si>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</si>
  <si>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</si>
  <si>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</si>
  <si>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</si>
  <si>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</si>
  <si>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</si>
  <si>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</si>
  <si>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</si>
  <si>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</si>
  <si>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</si>
  <si>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</si>
  <si>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</si>
  <si>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</si>
  <si>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</si>
  <si>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</si>
  <si>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</si>
  <si>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</si>
  <si>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</si>
  <si>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</si>
  <si>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</si>
  <si>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</si>
  <si>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</si>
  <si>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</si>
  <si>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</si>
  <si>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</si>
  <si>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</si>
  <si>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</si>
  <si>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</si>
  <si>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</si>
  <si>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</si>
  <si>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</si>
  <si>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</si>
  <si>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</si>
  <si>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</si>
  <si>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</si>
  <si>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</si>
  <si>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</si>
  <si>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</si>
  <si>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</si>
  <si>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</si>
  <si>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</si>
  <si>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</si>
  <si>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</si>
  <si>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</si>
  <si>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</si>
  <si>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</si>
  <si>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</si>
  <si>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</si>
  <si>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</si>
  <si>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</si>
  <si>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</si>
  <si>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</si>
  <si>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</si>
  <si>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</si>
  <si>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</si>
  <si>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</si>
  <si>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</si>
  <si>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</si>
  <si>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</si>
  <si>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</si>
  <si>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</si>
  <si>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</si>
  <si>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</si>
  <si>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</si>
  <si>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</si>
  <si>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</si>
  <si>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</si>
  <si>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</si>
  <si>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</si>
  <si>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</si>
  <si>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</si>
  <si>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</si>
  <si>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</si>
  <si>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</si>
  <si>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</si>
  <si>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</si>
  <si>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</si>
  <si>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</si>
  <si>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</si>
  <si>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</si>
  <si>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</si>
  <si>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</si>
  <si>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</si>
  <si>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</si>
  <si>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</si>
  <si>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</si>
  <si>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</si>
  <si>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</si>
  <si>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</si>
  <si>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</si>
  <si>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</si>
  <si>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</si>
  <si>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</si>
  <si>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</si>
  <si>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</si>
  <si>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</si>
  <si>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</si>
  <si>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</si>
  <si>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</si>
  <si>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</si>
  <si>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</si>
  <si>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</si>
  <si>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</si>
  <si>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</si>
  <si>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</si>
  <si>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</si>
  <si>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</si>
  <si>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</si>
  <si>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</si>
  <si>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</si>
  <si>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</si>
  <si>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</si>
  <si>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</si>
  <si>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</si>
  <si>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</si>
  <si>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</si>
  <si>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</si>
  <si>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</si>
  <si>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</si>
  <si>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</si>
  <si>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</si>
  <si>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</si>
  <si>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</si>
  <si>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</si>
  <si>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</si>
  <si>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</si>
  <si>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</si>
  <si>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</si>
  <si>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</si>
  <si>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</si>
  <si>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</si>
  <si>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</si>
  <si>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</si>
  <si>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</si>
  <si>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</si>
  <si>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</si>
  <si>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</si>
  <si>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</si>
  <si>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</si>
  <si>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</si>
  <si>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</si>
  <si>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</si>
  <si>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</si>
  <si>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</si>
  <si>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</si>
  <si>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</si>
  <si>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</si>
  <si>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</si>
  <si>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</si>
  <si>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</si>
  <si>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</si>
  <si>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</si>
  <si>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</si>
  <si>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</si>
  <si>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</si>
  <si>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</si>
  <si>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</si>
  <si>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</si>
  <si>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</si>
  <si>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</si>
  <si>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</si>
  <si>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</si>
  <si>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</si>
  <si>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</si>
  <si>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</si>
  <si>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</si>
  <si>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</si>
  <si>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</si>
  <si>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</si>
  <si>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</si>
  <si>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</si>
  <si>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</si>
  <si>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</si>
  <si>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</si>
  <si>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</si>
  <si>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</si>
  <si>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</si>
  <si>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</si>
  <si>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</si>
  <si>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</si>
  <si>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</si>
  <si>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</si>
  <si>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</si>
  <si>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</si>
  <si>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</si>
  <si>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</si>
  <si>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</si>
  <si>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</si>
  <si>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</si>
  <si>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</si>
  <si>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</si>
  <si>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</si>
  <si>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</si>
  <si>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</si>
  <si>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</si>
  <si>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</si>
  <si>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</si>
  <si>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</si>
  <si>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</si>
  <si>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</si>
  <si>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</si>
  <si>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</si>
  <si>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</si>
  <si>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</si>
  <si>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</si>
  <si>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</si>
  <si>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</si>
  <si>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</si>
  <si>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</si>
  <si>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</si>
  <si>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</si>
  <si>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</si>
  <si>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</si>
  <si>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</si>
  <si>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</si>
  <si>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</si>
  <si>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</si>
  <si>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</si>
  <si>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</si>
  <si>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</si>
  <si>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</si>
  <si>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</si>
  <si>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</si>
  <si>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</si>
  <si>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</si>
  <si>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</si>
  <si>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</si>
  <si>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</si>
  <si>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</si>
  <si>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</si>
  <si>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</si>
  <si>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</si>
  <si>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</si>
  <si>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</si>
  <si>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</si>
  <si>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</si>
  <si>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</si>
  <si>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</si>
  <si>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</si>
  <si>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</si>
  <si>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</si>
  <si>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</si>
  <si>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</si>
  <si>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</si>
  <si>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</si>
  <si>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</si>
  <si>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</si>
  <si>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</si>
  <si>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</si>
  <si>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</si>
  <si>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</si>
  <si>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</si>
  <si>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</si>
  <si>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</si>
  <si>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</si>
  <si>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</si>
  <si>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</si>
  <si>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</si>
  <si>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</si>
  <si>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</si>
  <si>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</si>
  <si>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</si>
  <si>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</si>
  <si>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</si>
  <si>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</si>
  <si>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</si>
  <si>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</si>
  <si>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</si>
  <si>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</si>
  <si>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</si>
  <si>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</si>
  <si>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</si>
  <si>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</si>
  <si>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</si>
  <si>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</si>
  <si>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</si>
  <si>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</si>
  <si>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</si>
  <si>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</si>
  <si>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</si>
  <si>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</si>
  <si>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</si>
  <si>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</si>
  <si>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</si>
  <si>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</si>
  <si>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</si>
  <si>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</si>
  <si>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</si>
  <si>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</si>
  <si>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</si>
  <si>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</si>
  <si>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</si>
  <si>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</si>
  <si>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</si>
  <si>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</si>
  <si>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</si>
  <si>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</si>
  <si>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</si>
  <si>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</si>
  <si>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</si>
  <si>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</si>
  <si>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</si>
  <si>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</si>
  <si>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</si>
  <si>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</si>
  <si>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</si>
  <si>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</si>
  <si>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</si>
  <si>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</si>
  <si>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</si>
  <si>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</si>
  <si>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</si>
  <si>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</si>
  <si>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</si>
  <si>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</si>
  <si>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</si>
  <si>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</si>
  <si>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</si>
  <si>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</si>
  <si>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</si>
  <si>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</si>
  <si>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</si>
  <si>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</si>
  <si>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</si>
  <si>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</si>
  <si>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</si>
  <si>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</si>
  <si>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</si>
  <si>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</si>
  <si>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</si>
  <si>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</si>
  <si>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</si>
  <si>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</si>
  <si>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</si>
  <si>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</si>
  <si>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</si>
  <si>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</si>
  <si>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</si>
  <si>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</si>
  <si>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</si>
  <si>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</si>
  <si>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</si>
  <si>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</si>
  <si>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</si>
  <si>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</si>
  <si>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</si>
  <si>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</si>
  <si>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</si>
  <si>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</si>
  <si>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</si>
  <si>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</si>
  <si>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</si>
  <si>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</si>
  <si>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</si>
  <si>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</si>
  <si>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</si>
  <si>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</si>
  <si>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</si>
  <si>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</si>
  <si>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</si>
  <si>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</si>
  <si>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</si>
  <si>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</si>
  <si>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</si>
  <si>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</si>
  <si>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</si>
  <si>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</si>
  <si>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</si>
  <si>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</si>
  <si>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</si>
  <si>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</si>
  <si>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</si>
  <si>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</si>
  <si>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</si>
  <si>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</si>
  <si>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</si>
  <si>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</si>
  <si>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</si>
  <si>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</si>
  <si>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</si>
  <si>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</si>
  <si>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</si>
  <si>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</si>
  <si>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</si>
  <si>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</si>
  <si>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</si>
  <si>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</si>
  <si>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</si>
  <si>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</si>
  <si>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</si>
  <si>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</si>
  <si>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</si>
  <si>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</si>
  <si>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</si>
  <si>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</si>
  <si>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</si>
  <si>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</si>
  <si>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</si>
  <si>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</si>
  <si>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</si>
  <si>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</si>
  <si>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</si>
  <si>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</si>
  <si>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</si>
  <si>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</si>
  <si>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</si>
  <si>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</si>
  <si>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</si>
  <si>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</si>
  <si>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</si>
  <si>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</si>
  <si>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</si>
  <si>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</si>
  <si>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</si>
  <si>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</si>
  <si>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</si>
  <si>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</si>
  <si>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</si>
  <si>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</si>
  <si>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</si>
  <si>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</si>
  <si>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</si>
  <si>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</si>
  <si>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</si>
  <si>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</si>
  <si>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</si>
  <si>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</si>
  <si>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</si>
  <si>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</si>
  <si>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</si>
  <si>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</si>
  <si>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</si>
  <si>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</si>
  <si>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</si>
  <si>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</si>
  <si>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</si>
  <si>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</si>
  <si>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</si>
  <si>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</si>
  <si>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</si>
  <si>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</si>
  <si>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</si>
  <si>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</si>
  <si>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</si>
  <si>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</si>
  <si>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</si>
  <si>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</si>
  <si>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</si>
  <si>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</si>
  <si>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</si>
  <si>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</si>
  <si>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</si>
  <si>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</si>
  <si>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</si>
  <si>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</si>
  <si>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</si>
  <si>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</si>
  <si>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</si>
  <si>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</si>
  <si>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</si>
  <si>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</si>
  <si>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</si>
  <si>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</si>
  <si>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</si>
  <si>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</si>
  <si>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</si>
  <si>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</si>
  <si>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</si>
  <si>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</si>
  <si>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</si>
  <si>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</si>
  <si>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</si>
  <si>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</si>
  <si>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</si>
  <si>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</si>
  <si>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</si>
  <si>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</si>
  <si>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</si>
  <si>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</si>
  <si>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</si>
  <si>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</si>
  <si>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</si>
  <si>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</si>
  <si>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</si>
  <si>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</si>
  <si>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</si>
  <si>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</si>
  <si>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</si>
  <si>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</si>
  <si>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</si>
  <si>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</si>
  <si>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</si>
  <si>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</si>
  <si>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</si>
  <si>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</si>
  <si>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</si>
  <si>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</si>
  <si>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</si>
  <si>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</si>
  <si>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</si>
  <si>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</si>
  <si>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</si>
  <si>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</si>
  <si>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</si>
  <si>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</si>
  <si>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</si>
  <si>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</si>
  <si>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</si>
  <si>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</si>
  <si>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</si>
  <si>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</si>
  <si>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</si>
  <si>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</si>
  <si>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</si>
  <si>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</si>
  <si>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</si>
  <si>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</si>
  <si>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</si>
  <si>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</si>
  <si>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</si>
  <si>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</si>
  <si>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</si>
  <si>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</si>
  <si>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</si>
  <si>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</si>
  <si>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</si>
  <si>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</si>
  <si>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</si>
  <si>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</si>
  <si>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</si>
  <si>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</si>
  <si>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</si>
  <si>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</si>
  <si>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</si>
  <si>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</si>
  <si>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</si>
  <si>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</si>
  <si>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</si>
  <si>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</si>
  <si>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</si>
  <si>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</si>
  <si>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</si>
  <si>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</si>
  <si>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</si>
  <si>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</si>
  <si>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</si>
  <si>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</si>
  <si>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</si>
  <si>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</si>
  <si>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</si>
  <si>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</si>
  <si>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</si>
  <si>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</si>
  <si>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</si>
  <si>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</si>
  <si>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</si>
  <si>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</si>
  <si>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</si>
  <si>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</si>
  <si>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</si>
  <si>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</si>
  <si>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</si>
  <si>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</si>
  <si>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</si>
  <si>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</si>
  <si>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</si>
  <si>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</si>
  <si>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</si>
  <si>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</si>
  <si>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</si>
  <si>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</si>
  <si>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</si>
  <si>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</si>
  <si>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</si>
  <si>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</si>
  <si>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</si>
  <si>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</si>
  <si>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</si>
  <si>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</si>
  <si>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</si>
  <si>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</si>
  <si>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</si>
  <si>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</si>
  <si>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</si>
  <si>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</si>
  <si>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</si>
  <si>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</si>
  <si>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</si>
  <si>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</si>
  <si>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</si>
  <si>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</si>
  <si>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</si>
  <si>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</si>
  <si>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</si>
  <si>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</si>
  <si>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</si>
  <si>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</si>
  <si>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</si>
  <si>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</si>
  <si>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</si>
  <si>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</si>
  <si>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</si>
  <si>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</si>
  <si>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</si>
  <si>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</si>
  <si>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</si>
  <si>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</si>
  <si>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</si>
  <si>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</si>
  <si>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</si>
  <si>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</si>
  <si>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</si>
  <si>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</si>
  <si>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</si>
  <si>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</si>
  <si>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</si>
  <si>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</si>
  <si>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</si>
  <si>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</si>
  <si>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</si>
  <si>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</si>
  <si>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</si>
  <si>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</si>
  <si>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</si>
  <si>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</si>
  <si>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</si>
  <si>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</si>
  <si>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</si>
  <si>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</si>
  <si>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</si>
  <si>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</si>
  <si>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</si>
  <si>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</si>
  <si>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</si>
  <si>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</si>
  <si>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</si>
  <si>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</si>
  <si>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</si>
  <si>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</si>
  <si>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</si>
  <si>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</si>
  <si>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</si>
  <si>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</si>
  <si>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</si>
  <si>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</si>
  <si>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</si>
  <si>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</si>
  <si>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</si>
  <si>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</si>
  <si>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</si>
  <si>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</si>
  <si>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</si>
  <si>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</si>
  <si>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</si>
  <si>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</si>
  <si>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</si>
  <si>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</si>
  <si>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</si>
  <si>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</si>
  <si>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</si>
  <si>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</si>
  <si>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</si>
  <si>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</si>
  <si>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</si>
  <si>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</si>
  <si>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</si>
  <si>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</si>
  <si>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</si>
  <si>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</si>
  <si>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</si>
  <si>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</si>
  <si>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</si>
  <si>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</si>
  <si>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</si>
  <si>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</si>
  <si>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</si>
  <si>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</si>
  <si>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</si>
  <si>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</si>
  <si>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</si>
  <si>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</si>
  <si>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</si>
  <si>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</si>
  <si>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</si>
  <si>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</si>
  <si>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</si>
  <si>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</si>
  <si>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</si>
  <si>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</si>
  <si>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</si>
  <si>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</si>
  <si>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</si>
  <si>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</si>
  <si>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</si>
  <si>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</si>
  <si>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</si>
  <si>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</si>
  <si>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</si>
  <si>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</si>
  <si>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</si>
  <si>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</si>
  <si>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</si>
  <si>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</si>
  <si>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</si>
  <si>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</si>
  <si>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</si>
  <si>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</si>
  <si>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</si>
  <si>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</si>
  <si>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</si>
  <si>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</si>
  <si>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</si>
  <si>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</si>
  <si>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</si>
  <si>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</si>
  <si>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</si>
  <si>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</si>
  <si>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</si>
  <si>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</si>
  <si>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</si>
  <si>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</si>
  <si>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</si>
  <si>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</si>
  <si>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</si>
  <si>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</si>
  <si>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</si>
  <si>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</si>
  <si>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</si>
  <si>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</si>
  <si>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</si>
  <si>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</si>
  <si>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</si>
  <si>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</si>
  <si>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</si>
  <si>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</si>
  <si>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</si>
  <si>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</si>
  <si>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</si>
  <si>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</si>
  <si>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</si>
  <si>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</si>
  <si>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</si>
  <si>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</si>
  <si>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</si>
  <si>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</si>
  <si>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</si>
  <si>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</si>
  <si>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</si>
  <si>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</si>
  <si>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</si>
  <si>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</si>
  <si>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</si>
  <si>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</si>
  <si>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</si>
  <si>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</si>
  <si>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</si>
  <si>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</si>
  <si>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</si>
  <si>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</si>
  <si>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</si>
  <si>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</si>
  <si>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</si>
  <si>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</si>
  <si>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</si>
  <si>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</si>
  <si>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</si>
  <si>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</si>
  <si>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</si>
  <si>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</si>
  <si>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</si>
  <si>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</si>
  <si>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</si>
  <si>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</si>
  <si>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</si>
  <si>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</si>
  <si>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</si>
  <si>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</si>
  <si>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</si>
  <si>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</si>
  <si>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</si>
  <si>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</si>
  <si>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</si>
  <si>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</si>
  <si>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</si>
  <si>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</si>
  <si>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</si>
  <si>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</si>
  <si>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</si>
  <si>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</si>
  <si>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</si>
  <si>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</si>
  <si>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</si>
  <si>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</si>
  <si>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</si>
  <si>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</si>
  <si>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</si>
  <si>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</si>
  <si>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</si>
  <si>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</si>
  <si>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</si>
  <si>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</si>
  <si>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</si>
  <si>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</si>
  <si>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</si>
  <si>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</si>
  <si>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</si>
  <si>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</si>
  <si>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</si>
  <si>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</si>
  <si>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</si>
  <si>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</si>
  <si>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</si>
  <si>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</si>
  <si>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</si>
  <si>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</si>
  <si>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</si>
  <si>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</si>
  <si>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</si>
  <si>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</si>
  <si>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</si>
  <si>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</si>
  <si>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</si>
  <si>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</si>
  <si>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</si>
  <si>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</si>
  <si>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</si>
  <si>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</si>
  <si>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</si>
  <si>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</si>
  <si>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</si>
  <si>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</si>
  <si>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</si>
  <si>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</si>
  <si>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</si>
  <si>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</si>
  <si>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</si>
  <si>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</si>
  <si>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</si>
  <si>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</si>
  <si>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</si>
  <si>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</si>
  <si>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</si>
  <si>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</si>
  <si>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</si>
  <si>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</si>
  <si>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</si>
  <si>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</si>
  <si>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</si>
  <si>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</si>
  <si>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</si>
  <si>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</si>
  <si>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</si>
  <si>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</si>
  <si>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</si>
  <si>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</si>
  <si>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</si>
  <si>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</si>
  <si>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</si>
  <si>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</si>
  <si>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</si>
  <si>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</si>
  <si>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</si>
  <si>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</si>
  <si>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</si>
  <si>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</si>
  <si>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</si>
  <si>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</si>
  <si>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</si>
  <si>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</si>
  <si>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</si>
  <si>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</si>
  <si>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</si>
  <si>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</si>
  <si>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</si>
  <si>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</si>
  <si>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</si>
  <si>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</si>
  <si>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</si>
  <si>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</si>
  <si>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</si>
  <si>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</si>
  <si>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</si>
  <si>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</si>
  <si>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</si>
  <si>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</si>
  <si>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</si>
  <si>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</si>
  <si>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</si>
  <si>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</si>
  <si>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</si>
  <si>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</si>
  <si>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</si>
  <si>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</si>
  <si>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</si>
  <si>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</si>
  <si>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</si>
  <si>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</si>
  <si>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</si>
  <si>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</si>
  <si>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</si>
  <si>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</si>
  <si>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</si>
  <si>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</si>
  <si>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</si>
  <si>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</si>
  <si>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</si>
  <si>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</si>
  <si>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</si>
  <si>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</si>
  <si>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</si>
  <si>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</si>
  <si>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</si>
  <si>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</si>
  <si>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</si>
  <si>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</si>
  <si>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</si>
  <si>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</si>
  <si>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</si>
  <si>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</si>
  <si>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</si>
  <si>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</si>
  <si>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</si>
  <si>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</si>
  <si>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</si>
  <si>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</si>
  <si>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</si>
  <si>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</si>
  <si>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</si>
  <si>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</si>
  <si>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</si>
  <si>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</si>
  <si>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</si>
  <si>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</si>
  <si>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</si>
  <si>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</si>
  <si>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</si>
  <si>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</si>
  <si>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</si>
  <si>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</si>
  <si>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</si>
  <si>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</si>
  <si>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</si>
  <si>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</si>
  <si>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</si>
  <si>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</si>
  <si>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</si>
  <si>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</si>
  <si>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</si>
  <si>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</si>
  <si>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</si>
  <si>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</si>
  <si>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</si>
  <si>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</si>
  <si>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</si>
  <si>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</si>
  <si>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</si>
  <si>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</si>
  <si>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</si>
  <si>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</si>
  <si>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</si>
  <si>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</si>
  <si>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</si>
  <si>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</si>
  <si>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</si>
  <si>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</si>
  <si>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</si>
  <si>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</si>
  <si>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</si>
  <si>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</si>
  <si>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</si>
  <si>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</si>
  <si>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</si>
  <si>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</si>
  <si>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</si>
  <si>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</si>
  <si>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</si>
  <si>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</si>
  <si>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</si>
  <si>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</si>
  <si>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</si>
  <si>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</si>
  <si>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</si>
  <si>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</si>
  <si>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</si>
  <si>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</si>
  <si>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</si>
  <si>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</si>
  <si>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</si>
  <si>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</si>
  <si>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</si>
  <si>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</si>
  <si>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</si>
  <si>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</si>
  <si>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</si>
  <si>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</si>
  <si>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</si>
  <si>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</si>
  <si>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</si>
  <si>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</si>
  <si>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</si>
  <si>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</si>
  <si>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</si>
  <si>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</si>
  <si>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</si>
  <si>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</si>
  <si>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</si>
  <si>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</si>
  <si>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</si>
  <si>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</si>
  <si>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</si>
  <si>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</si>
  <si>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</si>
  <si>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</si>
  <si>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</si>
  <si>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</si>
  <si>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</si>
  <si>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</si>
  <si>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</si>
  <si>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</si>
  <si>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</si>
  <si>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</si>
  <si>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</si>
  <si>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</si>
  <si>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</si>
  <si>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</si>
  <si>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</si>
  <si>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</si>
  <si>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</si>
  <si>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</si>
  <si>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</si>
  <si>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</si>
  <si>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</si>
  <si>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</si>
  <si>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</si>
  <si>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</si>
  <si>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</si>
  <si>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</si>
  <si>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</si>
  <si>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</si>
  <si>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</si>
  <si>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</si>
  <si>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</si>
  <si>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</si>
  <si>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</si>
  <si>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</si>
  <si>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</si>
  <si>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</si>
  <si>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</si>
  <si>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</si>
  <si>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</si>
  <si>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</si>
  <si>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</si>
  <si>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</si>
  <si>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</si>
  <si>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</si>
  <si>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</si>
  <si>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</si>
  <si>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</si>
  <si>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</si>
  <si>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</si>
  <si>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</si>
  <si>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</si>
  <si>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</si>
  <si>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</si>
  <si>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</si>
  <si>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</si>
  <si>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</si>
  <si>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</si>
  <si>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</si>
  <si>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</si>
  <si>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</si>
  <si>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</si>
  <si>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</si>
  <si>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</si>
  <si>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</si>
  <si>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</si>
  <si>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</si>
  <si>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</si>
  <si>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</si>
  <si>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</si>
  <si>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</si>
  <si>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</si>
  <si>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</si>
  <si>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</si>
  <si>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</si>
  <si>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</si>
  <si>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</si>
  <si>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</si>
  <si>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</si>
  <si>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</si>
  <si>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</si>
  <si>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</si>
  <si>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</si>
  <si>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</si>
  <si>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</si>
  <si>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</si>
  <si>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</si>
  <si>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</si>
  <si>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</si>
  <si>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</si>
  <si>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</si>
  <si>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</si>
  <si>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</si>
  <si>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</si>
  <si>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</si>
  <si>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</si>
  <si>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</si>
  <si>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</si>
  <si>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</si>
  <si>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</si>
  <si>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</si>
  <si>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</si>
  <si>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</si>
  <si>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</si>
  <si>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</si>
  <si>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</si>
  <si>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</si>
  <si>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</si>
  <si>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</si>
  <si>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</si>
  <si>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</si>
  <si>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</si>
  <si>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</si>
  <si>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</si>
  <si>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</si>
  <si>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</si>
  <si>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</si>
  <si>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</si>
  <si>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</si>
  <si>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</si>
  <si>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</si>
  <si>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</si>
  <si>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</si>
  <si>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</si>
  <si>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</si>
  <si>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</si>
  <si>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</si>
  <si>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</si>
  <si>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</si>
  <si>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</si>
  <si>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</si>
  <si>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</si>
  <si>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</si>
  <si>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</si>
  <si>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</si>
  <si>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</si>
  <si>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</si>
  <si>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</si>
  <si>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</si>
  <si>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</si>
  <si>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</si>
  <si>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</si>
  <si>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</si>
  <si>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</si>
  <si>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</si>
  <si>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</si>
  <si>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</si>
  <si>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</si>
  <si>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</si>
  <si>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</si>
  <si>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</si>
  <si>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</si>
  <si>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</si>
  <si>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</si>
  <si>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</si>
  <si>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</si>
  <si>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</si>
  <si>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</si>
  <si>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</si>
  <si>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</si>
  <si>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</si>
  <si>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</si>
  <si>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</si>
  <si>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</si>
  <si>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</si>
  <si>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</si>
  <si>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</si>
  <si>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</si>
  <si>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</si>
  <si>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</si>
  <si>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</si>
  <si>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</si>
  <si>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</si>
  <si>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</si>
  <si>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</si>
  <si>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</si>
  <si>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</si>
  <si>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</si>
  <si>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</si>
  <si>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</si>
  <si>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</si>
  <si>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</si>
  <si>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</si>
  <si>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</si>
  <si>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</si>
  <si>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</si>
  <si>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</si>
  <si>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</si>
  <si>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</si>
  <si>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</si>
  <si>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</si>
  <si>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</si>
  <si>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</si>
  <si>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</si>
  <si>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</si>
  <si>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</si>
  <si>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</si>
  <si>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</si>
  <si>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</si>
  <si>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</si>
  <si>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</si>
  <si>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</si>
  <si>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</si>
  <si>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</si>
  <si>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</si>
  <si>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</si>
  <si>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</si>
  <si>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</si>
  <si>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</si>
  <si>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</si>
  <si>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</si>
  <si>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</si>
  <si>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</si>
  <si>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</si>
  <si>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</si>
  <si>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</si>
  <si>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</si>
  <si>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</si>
  <si>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</si>
  <si>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</si>
  <si>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</si>
  <si>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</si>
  <si>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</si>
  <si>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</si>
  <si>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</si>
  <si>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</si>
  <si>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</si>
  <si>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</si>
  <si>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</si>
  <si>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</si>
  <si>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</si>
  <si>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</si>
  <si>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</si>
  <si>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</si>
  <si>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</si>
  <si>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</si>
  <si>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</si>
  <si>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</si>
  <si>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</si>
  <si>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</si>
  <si>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</si>
  <si>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</si>
  <si>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</si>
  <si>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</si>
  <si>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</si>
  <si>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</si>
  <si>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</si>
  <si>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</si>
  <si>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</si>
  <si>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</si>
  <si>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</si>
  <si>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</si>
  <si>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</si>
  <si>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</si>
  <si>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</si>
  <si>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</si>
  <si>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</si>
  <si>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</si>
  <si>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</si>
  <si>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</si>
  <si>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</si>
  <si>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</si>
  <si>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</si>
  <si>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</si>
  <si>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</si>
  <si>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</si>
  <si>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</si>
  <si>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</si>
  <si>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</si>
  <si>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</si>
  <si>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</si>
  <si>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</si>
  <si>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</si>
  <si>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</si>
  <si>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</si>
  <si>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</si>
  <si>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</si>
  <si>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</si>
  <si>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</si>
  <si>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</si>
  <si>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</si>
  <si>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</si>
  <si>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</si>
  <si>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</si>
  <si>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</si>
  <si>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</si>
  <si>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</si>
  <si>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</si>
  <si>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</si>
  <si>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</si>
  <si>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</si>
  <si>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</si>
  <si>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</si>
  <si>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</si>
  <si>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</si>
  <si>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</si>
  <si>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</si>
  <si>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</si>
  <si>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</si>
  <si>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</si>
  <si>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</si>
  <si>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</si>
  <si>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</si>
  <si>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</si>
  <si>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</si>
  <si>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</si>
  <si>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</si>
  <si>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</si>
  <si>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</si>
  <si>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</si>
  <si>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</si>
  <si>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</si>
  <si>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</si>
  <si>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</si>
  <si>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</si>
  <si>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</si>
  <si>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</si>
  <si>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</si>
  <si>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</si>
  <si>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</si>
  <si>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</si>
  <si>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</si>
  <si>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</si>
  <si>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</si>
  <si>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</si>
  <si>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</si>
  <si>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</si>
  <si>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</si>
  <si>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</si>
  <si>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</si>
  <si>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</si>
  <si>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</si>
  <si>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</si>
  <si>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</si>
  <si>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</si>
  <si>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</si>
  <si>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</si>
  <si>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</si>
  <si>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</si>
  <si>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</si>
  <si>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</si>
  <si>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</si>
  <si>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</si>
  <si>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</si>
  <si>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</si>
  <si>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</si>
  <si>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</si>
  <si>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</si>
  <si>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</si>
  <si>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</si>
  <si>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</si>
  <si>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</si>
  <si>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</si>
  <si>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</si>
  <si>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</si>
  <si>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</si>
  <si>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</si>
  <si>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</si>
  <si>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</si>
  <si>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</si>
  <si>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</si>
  <si>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</si>
  <si>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</si>
  <si>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</si>
  <si>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</si>
  <si>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</si>
  <si>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</si>
  <si>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</si>
  <si>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</si>
  <si>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</si>
  <si>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</si>
  <si>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</si>
  <si>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</si>
  <si>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</si>
  <si>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</si>
  <si>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</si>
  <si>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</si>
  <si>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</si>
  <si>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</si>
  <si>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</si>
  <si>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</si>
  <si>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</si>
  <si>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</si>
  <si>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</si>
  <si>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</si>
  <si>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</si>
  <si>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</si>
  <si>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</si>
  <si>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</si>
  <si>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</si>
  <si>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</si>
  <si>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</si>
  <si>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</si>
  <si>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</si>
  <si>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</si>
  <si>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</si>
  <si>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</si>
  <si>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</si>
  <si>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</si>
  <si>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</si>
  <si>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</si>
  <si>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</si>
  <si>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</si>
  <si>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</si>
  <si>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</si>
  <si>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</si>
  <si>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</si>
  <si>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</si>
  <si>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</si>
  <si>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</si>
  <si>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</si>
  <si>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</si>
  <si>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</si>
  <si>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</si>
  <si>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</si>
  <si>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</si>
  <si>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</si>
  <si>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</si>
  <si>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</si>
  <si>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</si>
  <si>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</si>
  <si>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</si>
  <si>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</si>
  <si>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</si>
  <si>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</si>
  <si>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</si>
  <si>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</si>
  <si>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</si>
  <si>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</si>
  <si>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</si>
  <si>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</si>
  <si>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</si>
  <si>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</si>
  <si>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</si>
  <si>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</si>
  <si>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</si>
  <si>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</si>
  <si>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</si>
  <si>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</si>
  <si>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</si>
  <si>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</si>
  <si>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</si>
  <si>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</si>
  <si>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</si>
  <si>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</si>
  <si>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</si>
  <si>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</si>
  <si>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</si>
  <si>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</si>
  <si>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</si>
  <si>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</si>
  <si>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</si>
  <si>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</si>
  <si>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</si>
  <si>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</si>
  <si>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</si>
  <si>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</si>
  <si>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</si>
  <si>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</si>
  <si>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</si>
  <si>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</si>
  <si>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</si>
  <si>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</si>
  <si>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</si>
  <si>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</si>
  <si>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</si>
  <si>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</si>
  <si>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</si>
  <si>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</si>
  <si>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</si>
  <si>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</si>
  <si>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</si>
  <si>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</si>
  <si>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</si>
  <si>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</si>
  <si>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</si>
  <si>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</si>
  <si>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</si>
  <si>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</si>
  <si>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</si>
  <si>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</si>
  <si>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</si>
  <si>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</si>
  <si>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</si>
  <si>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</si>
  <si>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</si>
  <si>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</si>
  <si>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</si>
  <si>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</si>
  <si>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</si>
  <si>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</si>
  <si>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</si>
  <si>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</si>
  <si>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</si>
  <si>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</si>
  <si>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</si>
  <si>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</si>
  <si>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</si>
  <si>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</si>
  <si>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</si>
  <si>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</si>
  <si>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</si>
  <si>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</si>
  <si>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</si>
  <si>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</si>
  <si>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</si>
  <si>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</si>
  <si>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</si>
  <si>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</si>
  <si>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</si>
  <si>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</si>
  <si>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</si>
  <si>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</si>
  <si>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</si>
  <si>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</si>
  <si>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</si>
  <si>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</si>
  <si>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</si>
  <si>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</si>
  <si>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</si>
  <si>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</si>
  <si>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</si>
  <si>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</si>
  <si>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</si>
  <si>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</si>
  <si>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</si>
  <si>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</si>
  <si>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</si>
  <si>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</si>
  <si>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</si>
  <si>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</si>
  <si>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</si>
  <si>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</si>
  <si>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</si>
  <si>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</si>
  <si>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</si>
  <si>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</si>
  <si>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</si>
  <si>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</si>
  <si>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</si>
  <si>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</si>
  <si>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</si>
  <si>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</si>
  <si>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</si>
  <si>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</si>
  <si>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</si>
  <si>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</si>
  <si>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</si>
  <si>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</si>
  <si>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</si>
  <si>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</si>
  <si>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</si>
  <si>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</si>
  <si>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</si>
  <si>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</si>
  <si>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</si>
  <si>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</si>
  <si>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</si>
  <si>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</si>
  <si>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</si>
  <si>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</si>
  <si>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</si>
  <si>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</si>
  <si>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</si>
  <si>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</si>
  <si>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</si>
  <si>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</si>
  <si>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</si>
  <si>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</si>
  <si>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</si>
  <si>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</si>
  <si>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</si>
  <si>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</si>
  <si>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</si>
  <si>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</si>
  <si>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</si>
  <si>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</si>
  <si>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</si>
  <si>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</si>
  <si>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</si>
  <si>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</si>
  <si>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</si>
  <si>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</si>
  <si>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</si>
  <si>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</si>
  <si>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</si>
  <si>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</si>
  <si>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</si>
  <si>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</si>
  <si>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</si>
  <si>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</si>
  <si>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</si>
  <si>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</si>
  <si>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</si>
  <si>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</si>
  <si>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</si>
  <si>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</si>
  <si>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</si>
  <si>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</si>
  <si>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</si>
  <si>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</si>
  <si>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</si>
  <si>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</si>
  <si>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</si>
  <si>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</si>
  <si>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</si>
  <si>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</si>
  <si>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</si>
  <si>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</si>
  <si>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</si>
  <si>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</si>
  <si>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</si>
  <si>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</si>
  <si>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</si>
  <si>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</si>
  <si>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</si>
  <si>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</si>
  <si>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</si>
  <si>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</si>
  <si>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</si>
  <si>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</si>
  <si>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</si>
  <si>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</si>
  <si>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</si>
  <si>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</si>
  <si>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</si>
  <si>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</si>
  <si>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</si>
  <si>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</si>
  <si>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</si>
  <si>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</si>
  <si>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</si>
  <si>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</si>
  <si>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</si>
  <si>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</si>
  <si>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</si>
  <si>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</si>
  <si>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</si>
  <si>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</si>
  <si>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</si>
  <si>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</si>
  <si>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</si>
  <si>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</si>
  <si>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</si>
  <si>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</si>
  <si>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</si>
  <si>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</si>
  <si>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</si>
  <si>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</si>
  <si>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</si>
  <si>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</si>
  <si>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</si>
  <si>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</si>
  <si>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</si>
  <si>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</si>
  <si>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</si>
  <si>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</si>
  <si>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</si>
  <si>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</si>
  <si>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</si>
  <si>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</si>
  <si>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</si>
  <si>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</si>
  <si>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</si>
  <si>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</si>
  <si>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</si>
  <si>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</si>
  <si>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</si>
  <si>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</si>
  <si>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</si>
  <si>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</si>
  <si>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</si>
  <si>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</si>
  <si>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</si>
  <si>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</si>
  <si>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</si>
  <si>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</si>
  <si>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</si>
  <si>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</si>
  <si>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</si>
  <si>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</si>
  <si>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</si>
  <si>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</si>
  <si>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</si>
  <si>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</si>
  <si>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</si>
  <si>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</si>
  <si>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</si>
  <si>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</si>
  <si>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</si>
  <si>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</si>
  <si>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</si>
  <si>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</si>
  <si>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</si>
  <si>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</si>
  <si>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</si>
  <si>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</si>
  <si>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</si>
  <si>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</si>
  <si>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</si>
  <si>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</si>
  <si>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</si>
  <si>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</si>
  <si>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</si>
  <si>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</si>
  <si>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</si>
  <si>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</si>
  <si>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</si>
  <si>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</si>
  <si>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</si>
  <si>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</si>
  <si>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</si>
  <si>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</si>
  <si>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</si>
  <si>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</si>
  <si>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</si>
  <si>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</si>
  <si>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</si>
  <si>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</si>
  <si>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</si>
  <si>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</si>
  <si>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</si>
  <si>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</si>
  <si>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</si>
  <si>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</si>
  <si>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</si>
  <si>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</si>
  <si>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</si>
  <si>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</si>
  <si>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</si>
  <si>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</si>
  <si>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</si>
  <si>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</si>
  <si>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</si>
  <si>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</si>
  <si>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</si>
  <si>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</si>
  <si>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</si>
  <si>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</si>
  <si>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</si>
  <si>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</si>
  <si>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</si>
  <si>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</si>
  <si>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</si>
  <si>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</si>
  <si>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</si>
  <si>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</si>
  <si>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</si>
  <si>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</si>
  <si>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</si>
  <si>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</si>
  <si>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</si>
  <si>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</si>
  <si>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</si>
  <si>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</si>
  <si>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</si>
  <si>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</si>
  <si>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</si>
  <si>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</si>
  <si>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</si>
  <si>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</si>
  <si>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</si>
  <si>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</si>
  <si>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</si>
  <si>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</si>
  <si>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</si>
  <si>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</si>
  <si>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</si>
  <si>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</si>
  <si>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</si>
  <si>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</si>
  <si>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</si>
  <si>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</si>
  <si>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</si>
  <si>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</si>
  <si>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</si>
  <si>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</si>
  <si>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</si>
  <si>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</si>
  <si>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</si>
  <si>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</si>
  <si>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</si>
  <si>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</si>
  <si>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</si>
  <si>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</si>
  <si>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</si>
  <si>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</si>
  <si>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</si>
  <si>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</si>
  <si>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</si>
  <si>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</si>
  <si>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</si>
  <si>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</si>
  <si>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</si>
  <si>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</si>
  <si>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</si>
  <si>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</si>
  <si>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</si>
  <si>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</si>
  <si>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</si>
  <si>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</si>
  <si>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</si>
  <si>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</si>
  <si>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</si>
  <si>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</si>
  <si>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</si>
  <si>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</si>
  <si>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</si>
  <si>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</si>
  <si>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</si>
  <si>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</si>
  <si>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</si>
  <si>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</si>
  <si>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</si>
  <si>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</si>
  <si>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</si>
  <si>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</si>
  <si>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</si>
  <si>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</si>
  <si>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</si>
  <si>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</si>
  <si>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</si>
  <si>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</si>
  <si>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</si>
  <si>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</si>
  <si>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</si>
  <si>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</si>
  <si>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</si>
  <si>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</si>
  <si>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</si>
  <si>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</si>
  <si>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</si>
  <si>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</si>
  <si>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</si>
  <si>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</si>
  <si>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</si>
  <si>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</si>
  <si>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</si>
  <si>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</si>
  <si>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</si>
  <si>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</si>
  <si>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</si>
  <si>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</si>
  <si>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</si>
  <si>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</si>
  <si>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</si>
  <si>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</si>
  <si>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</si>
  <si>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</si>
  <si>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</si>
  <si>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</si>
  <si>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</si>
  <si>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</si>
  <si>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</si>
  <si>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</si>
  <si>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</si>
  <si>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</si>
  <si>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</si>
  <si>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</si>
  <si>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</si>
  <si>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</si>
  <si>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</si>
  <si>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</si>
  <si>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</si>
  <si>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</si>
  <si>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</si>
  <si>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</si>
  <si>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</si>
  <si>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</si>
  <si>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</si>
  <si>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</si>
  <si>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</si>
  <si>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</si>
  <si>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</si>
  <si>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</si>
  <si>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</si>
  <si>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</si>
  <si>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</si>
  <si>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</si>
  <si>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</si>
  <si>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</si>
  <si>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</si>
  <si>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</si>
  <si>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</si>
  <si>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</si>
  <si>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</si>
  <si>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</si>
  <si>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</si>
  <si>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</si>
  <si>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</si>
  <si>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</si>
  <si>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</si>
  <si>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</si>
  <si>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</si>
  <si>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</si>
  <si>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</si>
  <si>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</si>
  <si>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</si>
  <si>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</si>
  <si>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</si>
  <si>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</si>
  <si>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</si>
  <si>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</si>
  <si>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</si>
  <si>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</si>
  <si>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</si>
  <si>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</si>
  <si>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</si>
  <si>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</si>
  <si>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</si>
  <si>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</si>
  <si>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</si>
  <si>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</si>
  <si>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</si>
  <si>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</si>
  <si>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</si>
  <si>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</si>
  <si>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</si>
  <si>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</si>
  <si>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</si>
  <si>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</si>
  <si>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</si>
  <si>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</si>
  <si>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</si>
  <si>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</si>
  <si>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</si>
  <si>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</si>
  <si>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</si>
  <si>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</si>
  <si>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</si>
  <si>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</si>
  <si>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</si>
  <si>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</si>
  <si>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</si>
  <si>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</si>
  <si>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</si>
  <si>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</si>
  <si>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</si>
  <si>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</si>
  <si>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</si>
  <si>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</si>
  <si>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</si>
  <si>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</si>
  <si>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</si>
  <si>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</si>
  <si>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</si>
  <si>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</si>
  <si>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</si>
  <si>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</si>
  <si>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</si>
  <si>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</si>
  <si>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</si>
  <si>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</si>
  <si>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</si>
  <si>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</si>
  <si>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</si>
  <si>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</si>
  <si>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</si>
  <si>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</si>
  <si>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</si>
  <si>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</si>
  <si>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</si>
  <si>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</si>
  <si>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</si>
  <si>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</si>
  <si>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</si>
  <si>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</si>
  <si>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</si>
  <si>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</si>
  <si>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</si>
  <si>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</si>
  <si>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</si>
  <si>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</si>
  <si>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</si>
  <si>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</si>
  <si>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</si>
  <si>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</si>
  <si>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</si>
  <si>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</si>
  <si>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</si>
  <si>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</si>
  <si>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</si>
  <si>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</si>
  <si>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</si>
  <si>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</si>
  <si>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</si>
  <si>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</si>
  <si>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</si>
  <si>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</si>
  <si>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</si>
  <si>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</si>
  <si>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</si>
  <si>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</si>
  <si>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</si>
  <si>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</si>
  <si>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</si>
  <si>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</si>
  <si>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</si>
  <si>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</si>
  <si>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</si>
  <si>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</si>
  <si>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</si>
  <si>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</si>
  <si>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</si>
  <si>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</si>
  <si>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</si>
  <si>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</si>
  <si>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</si>
  <si>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</si>
  <si>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</si>
  <si>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</si>
  <si>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</si>
  <si>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</si>
  <si>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</si>
  <si>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</si>
  <si>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</si>
  <si>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</si>
  <si>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</si>
  <si>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</si>
  <si>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</si>
  <si>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</si>
  <si>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</si>
  <si>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</si>
  <si>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</si>
  <si>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</si>
  <si>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</si>
  <si>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</si>
  <si>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</si>
  <si>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</si>
  <si>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</si>
  <si>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</si>
  <si>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</si>
  <si>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</si>
  <si>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</si>
  <si>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</si>
  <si>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</si>
  <si>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</si>
  <si>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</si>
  <si>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</si>
  <si>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</si>
  <si>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</si>
  <si>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</si>
  <si>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</si>
  <si>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</si>
  <si>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</si>
  <si>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</si>
  <si>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</si>
  <si>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</si>
  <si>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</si>
  <si>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</si>
  <si>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</si>
  <si>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</si>
  <si>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</si>
  <si>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</si>
  <si>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</si>
  <si>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</si>
  <si>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</si>
  <si>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</si>
  <si>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</si>
  <si>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</si>
  <si>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</si>
  <si>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</si>
  <si>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</si>
  <si>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</si>
  <si>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</si>
  <si>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</si>
  <si>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</si>
  <si>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</si>
  <si>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</si>
  <si>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</si>
  <si>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</si>
  <si>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</si>
  <si>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</si>
  <si>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</si>
  <si>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</si>
  <si>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</si>
  <si>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</si>
  <si>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</si>
  <si>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</si>
  <si>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</si>
  <si>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</si>
  <si>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</si>
  <si>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</si>
  <si>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</si>
  <si>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</si>
  <si>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</si>
  <si>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</si>
  <si>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</si>
  <si>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</si>
  <si>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</si>
  <si>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</si>
  <si>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</si>
  <si>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</si>
  <si>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</si>
  <si>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</si>
  <si>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</si>
  <si>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</si>
  <si>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</si>
  <si>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</si>
  <si>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</si>
  <si>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</si>
  <si>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</si>
  <si>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</si>
  <si>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</si>
  <si>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</si>
  <si>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</si>
  <si>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</si>
  <si>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</si>
  <si>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</si>
  <si>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</si>
  <si>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</si>
  <si>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</si>
  <si>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</si>
  <si>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</si>
  <si>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</si>
  <si>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</si>
  <si>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</si>
  <si>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</si>
  <si>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</si>
  <si>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</si>
  <si>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</si>
  <si>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</si>
  <si>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</si>
  <si>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</si>
  <si>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</si>
  <si>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</si>
  <si>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</si>
  <si>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</si>
  <si>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</si>
  <si>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</si>
  <si>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</si>
  <si>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</si>
  <si>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</si>
  <si>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</si>
  <si>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</si>
  <si>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</si>
  <si>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</si>
  <si>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</si>
  <si>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</si>
  <si>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</si>
  <si>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</si>
  <si>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</si>
  <si>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</si>
  <si>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</si>
  <si>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</si>
  <si>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</si>
  <si>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</si>
  <si>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</si>
  <si>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</si>
  <si>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</si>
  <si>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</si>
  <si>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</si>
  <si>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</si>
  <si>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</si>
  <si>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</si>
  <si>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</si>
  <si>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</si>
  <si>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</si>
  <si>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</si>
  <si>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</si>
  <si>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</si>
  <si>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</si>
  <si>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</si>
  <si>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</si>
  <si>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</si>
  <si>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</si>
  <si>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</si>
  <si>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</si>
  <si>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</si>
  <si>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</si>
  <si>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</si>
  <si>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</si>
  <si>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</si>
  <si>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</si>
  <si>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</si>
  <si>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</si>
  <si>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</si>
  <si>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</si>
  <si>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</si>
  <si>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</si>
  <si>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</si>
  <si>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</si>
  <si>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</si>
  <si>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</si>
  <si>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</si>
  <si>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</si>
  <si>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</si>
  <si>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</si>
  <si>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</si>
  <si>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</si>
  <si>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</si>
  <si>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</si>
  <si>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</si>
  <si>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</si>
  <si>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</si>
  <si>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</si>
  <si>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</si>
  <si>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</si>
  <si>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</si>
  <si>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</si>
  <si>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</si>
  <si>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</si>
  <si>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</si>
  <si>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</si>
  <si>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</si>
  <si>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</si>
  <si>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</si>
  <si>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</si>
  <si>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</si>
  <si>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</si>
  <si>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</si>
  <si>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</si>
  <si>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</si>
  <si>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</si>
  <si>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</si>
  <si>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</si>
  <si>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</si>
  <si>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</si>
  <si>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</si>
  <si>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</si>
  <si>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</si>
  <si>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</si>
  <si>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</si>
  <si>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</si>
  <si>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</si>
  <si>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</si>
  <si>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</si>
  <si>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</si>
  <si>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</si>
  <si>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</si>
  <si>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</si>
  <si>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</si>
  <si>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</si>
  <si>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</si>
  <si>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</si>
  <si>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</si>
  <si>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</si>
  <si>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</si>
  <si>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</si>
  <si>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</si>
  <si>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</si>
  <si>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</si>
  <si>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</si>
  <si>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</si>
  <si>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</si>
  <si>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</si>
  <si>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</si>
  <si>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</si>
  <si>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</si>
  <si>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</si>
  <si>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</si>
  <si>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</si>
  <si>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</si>
  <si>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</si>
  <si>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</si>
  <si>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</si>
  <si>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</si>
  <si>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</si>
  <si>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</si>
  <si>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</si>
  <si>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</si>
  <si>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</si>
  <si>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</si>
  <si>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</si>
  <si>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</si>
  <si>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</si>
  <si>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</si>
  <si>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</si>
  <si>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</si>
  <si>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</si>
  <si>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</si>
  <si>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</si>
  <si>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</si>
  <si>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</si>
  <si>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</si>
  <si>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</si>
  <si>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</si>
  <si>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</si>
  <si>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</si>
  <si>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</si>
  <si>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</si>
  <si>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</si>
  <si>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</si>
  <si>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</si>
  <si>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</si>
  <si>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</si>
  <si>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</si>
  <si>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</si>
  <si>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</si>
  <si>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</si>
  <si>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</si>
  <si>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</si>
  <si>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</si>
  <si>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</si>
  <si>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</si>
  <si>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</si>
  <si>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</si>
  <si>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</si>
  <si>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</si>
  <si>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</si>
  <si>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</si>
  <si>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</si>
  <si>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</si>
  <si>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</si>
  <si>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</si>
  <si>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</si>
  <si>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</si>
  <si>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</si>
  <si>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</si>
  <si>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</si>
  <si>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</si>
  <si>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</si>
  <si>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</si>
  <si>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</si>
  <si>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</si>
  <si>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</si>
  <si>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</si>
  <si>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</si>
  <si>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</si>
  <si>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</si>
  <si>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</si>
  <si>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</si>
  <si>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</si>
  <si>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</si>
  <si>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</si>
  <si>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</si>
  <si>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</si>
  <si>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</si>
  <si>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</si>
  <si>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</si>
  <si>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</si>
  <si>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</si>
  <si>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</si>
  <si>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</si>
  <si>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</si>
  <si>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</si>
  <si>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</si>
  <si>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</si>
  <si>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</si>
  <si>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</si>
  <si>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</si>
  <si>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</si>
  <si>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</si>
  <si>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</si>
  <si>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</si>
  <si>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</si>
  <si>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</si>
  <si>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</si>
  <si>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</si>
  <si>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</si>
  <si>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</si>
  <si>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</si>
  <si>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</si>
  <si>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</si>
  <si>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</si>
  <si>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</si>
  <si>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</si>
  <si>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</si>
  <si>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</si>
  <si>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</si>
  <si>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</si>
  <si>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</si>
  <si>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</si>
  <si>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</si>
  <si>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</si>
  <si>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</si>
  <si>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</si>
  <si>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</si>
  <si>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</si>
  <si>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</si>
  <si>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</si>
  <si>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</si>
  <si>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</si>
  <si>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</si>
  <si>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</si>
  <si>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</si>
  <si>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</si>
  <si>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</si>
  <si>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</si>
  <si>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</si>
  <si>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</si>
  <si>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</si>
  <si>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</si>
  <si>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</si>
  <si>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</si>
  <si>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</si>
  <si>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</si>
  <si>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</si>
  <si>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</si>
  <si>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</si>
  <si>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</si>
  <si>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</si>
  <si>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</si>
  <si>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</si>
  <si>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</si>
  <si>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</si>
  <si>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</si>
  <si>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</si>
  <si>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</si>
  <si>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</si>
  <si>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</si>
  <si>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</si>
  <si>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</si>
  <si>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</si>
  <si>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</si>
  <si>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</si>
  <si>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</si>
  <si>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</si>
  <si>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</si>
  <si>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</si>
  <si>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</si>
  <si>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</si>
  <si>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</si>
  <si>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</si>
  <si>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</si>
  <si>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</si>
  <si>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</si>
  <si>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</si>
  <si>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</si>
  <si>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</si>
  <si>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</si>
  <si>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</si>
  <si>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</si>
  <si>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</si>
  <si>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</si>
  <si>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</si>
  <si>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</si>
  <si>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</si>
  <si>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</si>
  <si>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</si>
  <si>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</si>
  <si>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</si>
  <si>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</si>
  <si>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</si>
  <si>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</si>
  <si>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</si>
  <si>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</si>
  <si>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</si>
  <si>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</si>
  <si>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</si>
  <si>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</si>
  <si>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</si>
  <si>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</si>
  <si>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</si>
  <si>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</si>
  <si>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</si>
  <si>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</si>
  <si>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</si>
  <si>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</si>
  <si>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</si>
  <si>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</si>
  <si>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</si>
  <si>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</si>
  <si>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</si>
  <si>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</si>
  <si>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</si>
  <si>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</si>
  <si>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</si>
  <si>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</si>
  <si>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</si>
  <si>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</si>
  <si>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</si>
  <si>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</si>
  <si>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</si>
  <si>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</si>
  <si>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</si>
  <si>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</si>
  <si>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</si>
  <si>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</si>
  <si>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</si>
  <si>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</si>
  <si>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</si>
  <si>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</si>
  <si>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</si>
  <si>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</si>
  <si>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</si>
  <si>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</si>
  <si>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</si>
  <si>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</si>
  <si>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</si>
  <si>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</si>
  <si>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</si>
  <si>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</si>
  <si>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</si>
  <si>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</si>
  <si>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</si>
  <si>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</si>
  <si>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</si>
  <si>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</si>
  <si>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</si>
  <si>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</si>
  <si>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</si>
  <si>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</si>
  <si>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</si>
  <si>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</si>
  <si>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</si>
  <si>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</si>
  <si>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</si>
  <si>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</si>
  <si>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</si>
  <si>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</si>
  <si>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</si>
  <si>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</si>
  <si>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</si>
  <si>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</si>
  <si>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</si>
  <si>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</si>
  <si>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</si>
  <si>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</si>
  <si>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</si>
  <si>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</si>
  <si>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</si>
  <si>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</si>
  <si>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</si>
  <si>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</si>
  <si>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</si>
  <si>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</si>
  <si>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</si>
  <si>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</si>
  <si>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</si>
  <si>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</si>
  <si>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</si>
  <si>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</si>
  <si>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</si>
  <si>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</si>
  <si>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</si>
  <si>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</si>
  <si>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</si>
  <si>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</si>
  <si>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</si>
  <si>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</si>
  <si>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</si>
  <si>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</si>
  <si>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</si>
  <si>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</si>
  <si>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</si>
  <si>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</si>
  <si>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</si>
  <si>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</si>
  <si>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</si>
  <si>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</si>
  <si>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</si>
  <si>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</si>
  <si>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</si>
  <si>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</si>
  <si>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</si>
  <si>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</si>
  <si>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</si>
  <si>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</si>
  <si>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</si>
  <si>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</si>
  <si>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</si>
  <si>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</si>
  <si>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</si>
  <si>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</si>
  <si>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</si>
  <si>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</si>
  <si>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</si>
  <si>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</si>
  <si>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</si>
  <si>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</si>
  <si>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</si>
  <si>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</si>
  <si>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</si>
  <si>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</si>
  <si>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</si>
  <si>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</si>
  <si>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</si>
  <si>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</si>
  <si>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</si>
  <si>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</si>
  <si>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</si>
  <si>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</si>
  <si>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</si>
  <si>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</si>
  <si>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</si>
  <si>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</si>
  <si>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</si>
  <si>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</si>
  <si>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</si>
  <si>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</si>
  <si>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</si>
  <si>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</si>
  <si>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</si>
  <si>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</si>
  <si>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</si>
  <si>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</si>
  <si>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</si>
  <si>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</si>
  <si>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</si>
  <si>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</si>
  <si>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</si>
  <si>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</si>
  <si>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</si>
  <si>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</si>
  <si>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</si>
  <si>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</si>
  <si>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</si>
  <si>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</si>
  <si>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</si>
  <si>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</si>
  <si>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</si>
  <si>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</si>
  <si>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</si>
  <si>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</si>
  <si>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</si>
  <si>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</si>
  <si>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</si>
  <si>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</si>
  <si>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</si>
  <si>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</si>
  <si>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</si>
  <si>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</si>
  <si>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</si>
  <si>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</si>
  <si>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</si>
  <si>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</si>
  <si>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</si>
  <si>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</si>
  <si>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</si>
  <si>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</si>
  <si>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</si>
  <si>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</si>
  <si>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</si>
  <si>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</si>
  <si>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</si>
  <si>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</si>
  <si>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</si>
  <si>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</si>
  <si>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</si>
  <si>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</si>
  <si>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</si>
  <si>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</si>
  <si>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</si>
  <si>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</si>
  <si>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</si>
  <si>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</si>
  <si>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</si>
  <si>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</si>
  <si>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</si>
  <si>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</si>
  <si>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</si>
  <si>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</si>
  <si>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</si>
  <si>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</si>
  <si>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</si>
  <si>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</si>
  <si>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</si>
  <si>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</si>
  <si>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</si>
  <si>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</si>
  <si>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</si>
  <si>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</si>
  <si>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</si>
  <si>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</si>
  <si>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</si>
  <si>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</si>
  <si>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</si>
  <si>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</si>
  <si>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</si>
  <si>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</si>
  <si>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</si>
  <si>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</si>
  <si>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</si>
  <si>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</si>
  <si>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</si>
  <si>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</si>
  <si>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</si>
  <si>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</si>
  <si>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</si>
  <si>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</si>
  <si>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</si>
  <si>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</si>
  <si>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</si>
  <si>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</si>
  <si>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</si>
  <si>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</si>
  <si>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</si>
  <si>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</si>
  <si>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</si>
  <si>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</si>
  <si>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</si>
  <si>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</si>
  <si>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</si>
  <si>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</si>
  <si>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</si>
  <si>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</si>
  <si>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</si>
  <si>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</si>
  <si>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</si>
  <si>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</si>
  <si>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</si>
  <si>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</si>
  <si>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</si>
  <si>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</si>
  <si>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</si>
  <si>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</si>
  <si>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</si>
  <si>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</si>
  <si>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</si>
  <si>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</si>
  <si>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</si>
  <si>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</si>
  <si>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</si>
  <si>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</si>
  <si>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</si>
  <si>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</si>
  <si>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</si>
  <si>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</si>
  <si>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</si>
  <si>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</si>
  <si>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</si>
  <si>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</si>
  <si>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</si>
  <si>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</si>
  <si>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</si>
  <si>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</si>
  <si>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</si>
  <si>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</si>
  <si>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</si>
  <si>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</si>
  <si>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</si>
  <si>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</si>
  <si>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</si>
  <si>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</si>
  <si>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</si>
  <si>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</si>
  <si>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</si>
  <si>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</si>
  <si>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</si>
  <si>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</si>
  <si>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</si>
  <si>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</si>
  <si>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</si>
  <si>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</si>
  <si>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</si>
  <si>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</si>
  <si>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</si>
  <si>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</si>
  <si>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</si>
  <si>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</si>
  <si>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</si>
  <si>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</si>
  <si>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</si>
  <si>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</si>
  <si>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</si>
  <si>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</si>
  <si>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</si>
  <si>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</si>
  <si>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</si>
  <si>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</si>
  <si>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</si>
  <si>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</si>
  <si>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</si>
  <si>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</si>
  <si>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</si>
  <si>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</si>
  <si>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</si>
  <si>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</si>
  <si>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</si>
  <si>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</si>
  <si>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</si>
  <si>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</si>
  <si>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</si>
  <si>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</si>
  <si>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</si>
  <si>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</si>
  <si>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</si>
  <si>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</si>
  <si>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</si>
  <si>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</si>
  <si>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</si>
  <si>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</si>
  <si>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</si>
  <si>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</si>
  <si>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</si>
  <si>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</si>
  <si>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</si>
  <si>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</si>
  <si>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</si>
  <si>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</si>
  <si>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</si>
  <si>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</si>
  <si>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</si>
  <si>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</si>
  <si>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</si>
  <si>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</si>
  <si>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</si>
  <si>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</si>
  <si>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</si>
  <si>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</si>
  <si>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</si>
  <si>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</si>
  <si>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</si>
  <si>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</si>
  <si>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</si>
  <si>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</si>
  <si>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</si>
  <si>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</si>
  <si>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</si>
  <si>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</si>
  <si>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</si>
  <si>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</si>
  <si>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</si>
  <si>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</si>
  <si>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</si>
  <si>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</si>
  <si>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</si>
  <si>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</si>
  <si>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</si>
  <si>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</si>
  <si>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</si>
  <si>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</si>
  <si>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</si>
  <si>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</si>
  <si>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</si>
  <si>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</si>
  <si>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</si>
  <si>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</si>
  <si>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</si>
  <si>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</si>
  <si>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</si>
  <si>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</si>
  <si>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</si>
  <si>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</si>
  <si>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</si>
  <si>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</si>
  <si>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</si>
  <si>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</si>
  <si>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</si>
  <si>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</si>
  <si>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</si>
  <si>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</si>
  <si>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</si>
  <si>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</si>
  <si>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</si>
  <si>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</si>
  <si>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</si>
  <si>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</si>
  <si>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</si>
  <si>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</si>
  <si>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</si>
  <si>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</si>
  <si>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</si>
  <si>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</si>
  <si>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</si>
  <si>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</si>
  <si>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</si>
  <si>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</si>
  <si>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</si>
  <si>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</si>
  <si>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</si>
  <si>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</si>
  <si>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</si>
  <si>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</si>
  <si>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</si>
  <si>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</si>
  <si>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</si>
  <si>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</si>
  <si>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</si>
  <si>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</si>
  <si>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</si>
  <si>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</si>
  <si>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</si>
  <si>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</si>
  <si>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</si>
  <si>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</si>
  <si>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</si>
  <si>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</si>
  <si>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</si>
  <si>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</si>
  <si>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</si>
  <si>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</si>
  <si>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</si>
  <si>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</si>
  <si>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</si>
  <si>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</si>
  <si>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</si>
  <si>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</si>
  <si>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</si>
  <si>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</si>
  <si>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</si>
  <si>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</si>
  <si>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</si>
  <si>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</si>
  <si>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</si>
  <si>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</si>
  <si>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</si>
  <si>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</si>
  <si>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</si>
  <si>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</si>
  <si>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</si>
  <si>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</si>
  <si>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</si>
  <si>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</si>
  <si>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</si>
  <si>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</si>
  <si>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</si>
  <si>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</si>
  <si>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</si>
  <si>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</si>
  <si>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</si>
  <si>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</si>
  <si>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</si>
  <si>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</si>
  <si>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</si>
  <si>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</si>
  <si>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</si>
  <si>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</si>
  <si>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</si>
  <si>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</si>
  <si>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</si>
  <si>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</si>
  <si>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</si>
  <si>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</si>
  <si>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</si>
  <si>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</si>
  <si>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</si>
  <si>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</si>
  <si>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</si>
  <si>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</si>
  <si>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</si>
  <si>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</si>
  <si>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</si>
  <si>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</si>
  <si>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</si>
  <si>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</si>
  <si>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</si>
  <si>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</si>
  <si>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</si>
  <si>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</si>
  <si>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</si>
  <si>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</si>
  <si>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</si>
  <si>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</si>
  <si>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</si>
  <si>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</si>
  <si>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</si>
  <si>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</si>
  <si>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</si>
  <si>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</si>
  <si>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</si>
  <si>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</si>
  <si>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</si>
  <si>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</si>
  <si>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</si>
  <si>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</si>
  <si>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</si>
  <si>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</si>
  <si>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</si>
  <si>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</si>
  <si>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</si>
  <si>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</si>
  <si>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</si>
  <si>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</si>
  <si>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</si>
  <si>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</si>
  <si>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</si>
  <si>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</si>
  <si>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</si>
  <si>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</si>
  <si>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</si>
  <si>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</si>
  <si>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</si>
  <si>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</si>
  <si>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</si>
  <si>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</si>
  <si>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</si>
  <si>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</si>
  <si>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</si>
  <si>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</si>
  <si>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</si>
  <si>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</si>
  <si>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</si>
  <si>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</si>
  <si>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</si>
  <si>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</si>
  <si>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</si>
  <si>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</si>
  <si>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</si>
  <si>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</si>
  <si>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</si>
  <si>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</si>
  <si>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</si>
  <si>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</si>
  <si>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</si>
  <si>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</si>
  <si>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</si>
  <si>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</si>
  <si>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</si>
  <si>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</si>
  <si>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</si>
  <si>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</si>
  <si>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</si>
  <si>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</si>
  <si>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</si>
  <si>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</si>
  <si>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</si>
  <si>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</si>
  <si>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</si>
  <si>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</si>
  <si>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</si>
  <si>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</si>
  <si>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</si>
  <si>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</si>
  <si>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</si>
  <si>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</si>
  <si>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</si>
  <si>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</si>
  <si>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</si>
  <si>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</si>
  <si>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</si>
  <si>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</si>
  <si>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</si>
  <si>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</si>
  <si>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</si>
  <si>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</si>
  <si>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</si>
  <si>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</si>
  <si>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</si>
  <si>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</si>
  <si>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</si>
  <si>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</si>
  <si>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</si>
  <si>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</si>
  <si>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</si>
  <si>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</si>
  <si>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</si>
  <si>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</si>
  <si>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</si>
  <si>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</si>
  <si>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</si>
  <si>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</si>
  <si>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</si>
  <si>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</si>
  <si>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</si>
  <si>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</si>
  <si>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</si>
  <si>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</si>
  <si>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</si>
  <si>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</si>
  <si>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</si>
  <si>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</si>
  <si>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</si>
  <si>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</si>
  <si>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</si>
  <si>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</si>
  <si>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</si>
  <si>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</si>
  <si>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</si>
  <si>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</si>
  <si>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</si>
  <si>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</si>
  <si>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</si>
  <si>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</si>
  <si>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</si>
  <si>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</si>
  <si>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</si>
  <si>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</si>
  <si>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</si>
  <si>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</si>
  <si>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</si>
  <si>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</si>
  <si>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</si>
  <si>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</si>
  <si>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</si>
  <si>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</si>
  <si>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</si>
  <si>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</si>
  <si>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</si>
  <si>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</si>
  <si>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</si>
  <si>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</si>
  <si>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</si>
  <si>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</si>
  <si>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</si>
  <si>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</si>
  <si>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</si>
  <si>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</si>
  <si>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</si>
  <si>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</si>
  <si>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</si>
  <si>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</si>
  <si>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</si>
  <si>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</si>
  <si>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</si>
  <si>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</si>
  <si>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</si>
  <si>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</si>
  <si>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</si>
  <si>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</si>
  <si>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</si>
  <si>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</si>
  <si>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</si>
  <si>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</si>
  <si>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</si>
  <si>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</si>
  <si>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</si>
  <si>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</si>
  <si>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</si>
  <si>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</si>
  <si>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</si>
  <si>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</si>
  <si>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</si>
  <si>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</si>
  <si>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</si>
  <si>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</si>
  <si>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</si>
  <si>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</si>
  <si>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</si>
  <si>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</si>
  <si>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</si>
  <si>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</si>
  <si>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</si>
  <si>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</si>
  <si>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</si>
  <si>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</si>
  <si>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</si>
  <si>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</si>
  <si>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</si>
  <si>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</si>
  <si>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</si>
  <si>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</si>
  <si>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</si>
  <si>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</si>
  <si>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</si>
  <si>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</si>
  <si>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</si>
  <si>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</si>
  <si>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</si>
  <si>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</si>
  <si>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</si>
  <si>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</si>
  <si>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</si>
  <si>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</si>
  <si>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</si>
  <si>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</si>
  <si>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</si>
  <si>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</si>
  <si>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</si>
  <si>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</si>
  <si>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</si>
  <si>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</si>
  <si>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</si>
  <si>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</si>
  <si>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</si>
  <si>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</si>
  <si>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</si>
  <si>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</si>
  <si>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</si>
  <si>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</si>
  <si>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</si>
  <si>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</si>
  <si>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</si>
  <si>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</si>
  <si>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</si>
  <si>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</si>
  <si>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</si>
  <si>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</si>
  <si>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</si>
  <si>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</si>
  <si>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</si>
  <si>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</si>
  <si>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</si>
  <si>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</si>
  <si>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</si>
  <si>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</si>
  <si>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</si>
  <si>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</si>
  <si>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</si>
  <si>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</si>
  <si>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</si>
  <si>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</si>
  <si>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</si>
  <si>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</si>
  <si>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</si>
  <si>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</si>
  <si>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</si>
  <si>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</si>
  <si>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</si>
  <si>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</si>
  <si>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</si>
  <si>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</si>
  <si>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</si>
  <si>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</si>
  <si>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</si>
  <si>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</si>
  <si>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</si>
  <si>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</si>
  <si>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</si>
  <si>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</si>
  <si>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</si>
  <si>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</si>
  <si>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</si>
  <si>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</si>
  <si>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</si>
  <si>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</si>
  <si>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</si>
  <si>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</si>
  <si>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</si>
  <si>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</si>
  <si>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</si>
  <si>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</si>
  <si>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</si>
  <si>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</si>
  <si>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</si>
  <si>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</si>
  <si>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</si>
  <si>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</si>
  <si>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</si>
  <si>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</si>
  <si>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</si>
  <si>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</si>
  <si>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</si>
  <si>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</si>
  <si>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</si>
  <si>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</si>
  <si>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</si>
  <si>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</si>
  <si>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</si>
  <si>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</si>
  <si>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</si>
  <si>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</si>
  <si>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</si>
  <si>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</si>
  <si>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</si>
  <si>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</si>
  <si>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</si>
  <si>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</si>
  <si>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</si>
  <si>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</si>
  <si>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</si>
  <si>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</si>
  <si>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</si>
  <si>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</si>
  <si>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</si>
  <si>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</si>
  <si>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</si>
  <si>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</si>
  <si>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</si>
  <si>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</si>
  <si>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</si>
  <si>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</si>
  <si>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</si>
  <si>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</si>
  <si>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</si>
  <si>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</si>
  <si>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</si>
  <si>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</si>
  <si>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</si>
  <si>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</si>
  <si>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</si>
  <si>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</si>
  <si>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</si>
  <si>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</si>
  <si>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</si>
  <si>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</si>
  <si>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</si>
  <si>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</si>
  <si>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</si>
  <si>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</si>
  <si>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</si>
  <si>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</si>
  <si>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</si>
  <si>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</si>
  <si>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</si>
  <si>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</si>
  <si>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</si>
  <si>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</si>
  <si>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</si>
  <si>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</si>
  <si>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</si>
  <si>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</si>
  <si>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</si>
  <si>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</si>
  <si>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</si>
  <si>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</si>
  <si>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</si>
  <si>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</si>
  <si>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</si>
  <si>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</si>
  <si>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</si>
  <si>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</si>
  <si>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</si>
  <si>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</si>
  <si>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</si>
  <si>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</si>
  <si>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</si>
  <si>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</si>
  <si>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</si>
  <si>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</si>
  <si>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</si>
  <si>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</si>
  <si>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</si>
  <si>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</si>
  <si>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</si>
  <si>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</si>
  <si>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</si>
  <si>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</si>
  <si>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</si>
  <si>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</si>
  <si>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</si>
  <si>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</si>
  <si>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</si>
  <si>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</si>
  <si>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</si>
  <si>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</si>
  <si>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</si>
  <si>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</si>
  <si>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</si>
  <si>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</si>
  <si>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</si>
  <si>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</si>
  <si>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</si>
  <si>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</si>
  <si>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</si>
  <si>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</si>
  <si>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</si>
  <si>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</si>
  <si>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</si>
  <si>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</si>
  <si>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</si>
  <si>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</si>
  <si>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</si>
  <si>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</si>
  <si>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</si>
  <si>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</si>
  <si>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</si>
  <si>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</si>
  <si>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</si>
  <si>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</si>
  <si>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</si>
  <si>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</si>
  <si>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</si>
  <si>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</si>
  <si>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</si>
  <si>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</si>
  <si>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</si>
  <si>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</si>
  <si>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</si>
  <si>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</si>
  <si>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</si>
  <si>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</si>
  <si>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</si>
  <si>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</si>
  <si>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</si>
  <si>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</si>
  <si>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</si>
  <si>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</si>
  <si>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</si>
  <si>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</si>
  <si>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</si>
  <si>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</si>
  <si>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</si>
  <si>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</si>
  <si>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</si>
  <si>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</si>
  <si>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</si>
  <si>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</si>
  <si>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</si>
  <si>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</si>
  <si>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</si>
  <si>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</si>
  <si>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</si>
  <si>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</si>
  <si>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</si>
  <si>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</si>
  <si>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</si>
  <si>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</si>
  <si>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</si>
  <si>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</si>
  <si>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</si>
  <si>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</si>
  <si>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</si>
  <si>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</si>
  <si>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</si>
  <si>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</si>
  <si>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</si>
  <si>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</si>
  <si>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</si>
  <si>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</si>
  <si>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</si>
  <si>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</si>
  <si>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</si>
  <si>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</si>
  <si>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</si>
  <si>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</si>
  <si>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</si>
  <si>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</si>
  <si>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</si>
  <si>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</si>
  <si>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</si>
  <si>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</si>
  <si>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</si>
  <si>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</si>
  <si>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</si>
  <si>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</si>
  <si>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</si>
  <si>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</si>
  <si>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</si>
  <si>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</si>
  <si>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</si>
  <si>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</si>
  <si>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</si>
  <si>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</si>
  <si>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</si>
  <si>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</si>
  <si>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</si>
  <si>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</si>
  <si>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</si>
  <si>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</si>
  <si>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</si>
  <si>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</si>
  <si>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</si>
  <si>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</si>
  <si>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</si>
  <si>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</si>
  <si>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</si>
  <si>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</si>
  <si>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</si>
  <si>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</si>
  <si>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</si>
  <si>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</si>
  <si>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</si>
  <si>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</si>
  <si>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</si>
  <si>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</si>
  <si>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</si>
  <si>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</si>
  <si>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</si>
  <si>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</si>
  <si>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</si>
  <si>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</si>
  <si>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</si>
  <si>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</si>
  <si>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</si>
  <si>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</si>
  <si>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</si>
  <si>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</si>
  <si>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</si>
  <si>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</si>
  <si>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</si>
  <si>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</si>
  <si>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</si>
  <si>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</si>
  <si>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</si>
  <si>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</si>
  <si>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</si>
  <si>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</si>
  <si>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</si>
  <si>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</si>
  <si>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</si>
  <si>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</si>
  <si>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</si>
  <si>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</si>
  <si>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</si>
  <si>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</si>
  <si>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</si>
  <si>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</si>
  <si>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</si>
  <si>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</si>
  <si>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</si>
  <si>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</si>
  <si>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</si>
  <si>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</si>
  <si>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</si>
  <si>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</si>
  <si>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</si>
  <si>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</si>
  <si>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</si>
  <si>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</si>
  <si>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</si>
  <si>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</si>
  <si>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</si>
  <si>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</si>
  <si>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</si>
  <si>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</si>
  <si>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</si>
  <si>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</si>
  <si>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</si>
  <si>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</si>
  <si>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</si>
  <si>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</si>
  <si>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</si>
  <si>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</si>
  <si>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</si>
  <si>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</si>
  <si>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</si>
  <si>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</si>
  <si>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</si>
  <si>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</si>
  <si>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</si>
  <si>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</si>
  <si>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</si>
  <si>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</si>
  <si>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</si>
  <si>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</si>
  <si>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</si>
  <si>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</si>
  <si>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</si>
  <si>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</si>
  <si>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</si>
  <si>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</si>
  <si>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</si>
  <si>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</si>
  <si>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</si>
  <si>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</si>
  <si>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</si>
  <si>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</si>
  <si>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</si>
  <si>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</si>
  <si>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</si>
  <si>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</si>
  <si>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</si>
  <si>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</si>
  <si>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</si>
  <si>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</si>
  <si>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</si>
  <si>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</si>
  <si>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</si>
  <si>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</si>
  <si>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</si>
  <si>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</si>
  <si>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</si>
  <si>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</si>
  <si>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</si>
  <si>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</si>
  <si>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</si>
  <si>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</si>
  <si>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</si>
  <si>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</si>
  <si>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</si>
  <si>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</si>
  <si>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</si>
  <si>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</si>
  <si>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</si>
  <si>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</si>
  <si>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</si>
  <si>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</si>
  <si>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</si>
  <si>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</si>
  <si>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</si>
  <si>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</si>
  <si>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</si>
  <si>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</si>
  <si>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</si>
  <si>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</si>
  <si>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</si>
  <si>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</si>
  <si>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</si>
  <si>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</si>
  <si>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</si>
  <si>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</si>
  <si>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</si>
  <si>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</si>
  <si>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</si>
  <si>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</si>
  <si>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</si>
  <si>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</si>
  <si>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</si>
  <si>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</si>
  <si>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</si>
  <si>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</si>
  <si>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</si>
  <si>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</si>
  <si>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</si>
  <si>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</si>
  <si>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</si>
  <si>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</si>
  <si>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</si>
  <si>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</si>
  <si>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</si>
  <si>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</si>
  <si>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</si>
  <si>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</si>
  <si>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</si>
  <si>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</si>
  <si>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</si>
  <si>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</si>
  <si>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</si>
  <si>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</si>
  <si>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</si>
  <si>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</si>
  <si>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</si>
  <si>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</si>
  <si>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</si>
  <si>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</si>
  <si>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</si>
  <si>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</si>
  <si>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</si>
  <si>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</si>
  <si>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</si>
  <si>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</si>
  <si>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</si>
  <si>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</si>
  <si>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</si>
  <si>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</si>
  <si>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</si>
  <si>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</si>
  <si>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</si>
  <si>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</si>
  <si>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</si>
  <si>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</si>
  <si>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</si>
  <si>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</si>
  <si>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</si>
  <si>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</si>
  <si>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</si>
  <si>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</si>
  <si>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</si>
  <si>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</si>
  <si>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</si>
  <si>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</si>
  <si>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</si>
  <si>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</si>
  <si>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</si>
  <si>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</si>
  <si>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</si>
  <si>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</si>
  <si>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</si>
  <si>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</si>
  <si>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</si>
  <si>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</si>
  <si>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</si>
  <si>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</si>
  <si>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</si>
  <si>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</si>
  <si>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</si>
  <si>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</si>
  <si>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</si>
  <si>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</si>
  <si>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</si>
  <si>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</si>
  <si>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</si>
  <si>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</si>
  <si>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</si>
  <si>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</si>
  <si>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</si>
  <si>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</si>
  <si>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</si>
  <si>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</si>
  <si>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</si>
  <si>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</si>
  <si>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</si>
  <si>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</si>
  <si>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</si>
  <si>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</si>
  <si>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</si>
  <si>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</si>
  <si>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</si>
  <si>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</si>
  <si>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</si>
  <si>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</si>
  <si>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</si>
  <si>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</si>
  <si>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</si>
  <si>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</si>
  <si>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</si>
  <si>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</si>
  <si>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</si>
  <si>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</si>
  <si>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</si>
  <si>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</si>
  <si>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</si>
  <si>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</si>
  <si>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</si>
  <si>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</si>
  <si>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</si>
  <si>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</si>
  <si>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</si>
  <si>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</si>
  <si>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</si>
  <si>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</si>
  <si>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</si>
  <si>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</si>
  <si>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</si>
  <si>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</si>
  <si>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</si>
  <si>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</si>
  <si>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</si>
  <si>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</si>
  <si>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</si>
  <si>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</si>
  <si>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</si>
  <si>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</si>
  <si>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</si>
  <si>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</si>
  <si>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</si>
  <si>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</si>
  <si>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</si>
  <si>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</si>
  <si>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</si>
  <si>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</si>
  <si>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</si>
  <si>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</si>
  <si>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</si>
  <si>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</si>
  <si>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</si>
  <si>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</si>
  <si>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</si>
  <si>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</si>
  <si>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</si>
  <si>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</si>
  <si>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</si>
  <si>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</si>
  <si>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</si>
  <si>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</si>
  <si>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</si>
  <si>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</si>
  <si>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</si>
  <si>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</si>
  <si>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</si>
  <si>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</si>
  <si>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</si>
  <si>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</si>
  <si>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</si>
  <si>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</si>
  <si>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</si>
  <si>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</si>
  <si>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</si>
  <si>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</si>
  <si>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</si>
  <si>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</si>
  <si>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</si>
  <si>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</si>
  <si>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</si>
  <si>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</si>
  <si>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</si>
  <si>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</si>
  <si>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</si>
  <si>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</si>
  <si>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</si>
  <si>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</si>
  <si>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</si>
  <si>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</si>
  <si>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</si>
  <si>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</si>
  <si>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</si>
  <si>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</si>
  <si>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</si>
  <si>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</si>
  <si>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</si>
  <si>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</si>
  <si>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</si>
  <si>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</si>
  <si>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</si>
  <si>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</si>
  <si>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</si>
  <si>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</si>
  <si>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</si>
  <si>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</si>
  <si>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</si>
  <si>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</si>
  <si>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</si>
  <si>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</si>
  <si>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</si>
  <si>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</si>
  <si>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</si>
  <si>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</si>
  <si>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</si>
  <si>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</si>
  <si>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</si>
  <si>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</si>
  <si>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</si>
  <si>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</si>
  <si>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</si>
  <si>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</si>
  <si>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</si>
  <si>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</si>
  <si>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</si>
  <si>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</si>
  <si>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</si>
  <si>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</si>
  <si>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</si>
  <si>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</si>
  <si>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</si>
  <si>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</si>
  <si>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</si>
  <si>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</si>
  <si>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</si>
  <si>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</si>
  <si>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</si>
  <si>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</si>
  <si>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</si>
  <si>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</si>
  <si>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</si>
  <si>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</si>
  <si>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</si>
  <si>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</si>
  <si>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</si>
  <si>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</si>
  <si>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</si>
  <si>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</si>
  <si>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</si>
  <si>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</si>
  <si>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</si>
  <si>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</si>
  <si>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</si>
  <si>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</si>
  <si>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</si>
  <si>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</si>
  <si>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</si>
  <si>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</si>
  <si>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</si>
  <si>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</si>
  <si>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</si>
  <si>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</si>
  <si>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</si>
  <si>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</si>
  <si>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</si>
  <si>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</si>
  <si>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</si>
  <si>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</si>
  <si>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</si>
  <si>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</si>
  <si>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</si>
  <si>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</si>
  <si>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</si>
  <si>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</si>
  <si>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</si>
  <si>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</si>
  <si>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</si>
  <si>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</si>
  <si>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</si>
  <si>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</si>
  <si>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</si>
  <si>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</si>
  <si>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</si>
  <si>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</si>
  <si>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</si>
  <si>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</si>
  <si>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</si>
  <si>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</si>
  <si>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</si>
  <si>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</si>
  <si>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</si>
  <si>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</si>
  <si>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</si>
  <si>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</si>
  <si>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</si>
  <si>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</si>
  <si>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</si>
  <si>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</si>
  <si>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</si>
  <si>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</si>
  <si>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</si>
  <si>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</si>
  <si>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</si>
  <si>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</si>
  <si>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</si>
  <si>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</si>
  <si>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</si>
  <si>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</si>
  <si>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</si>
  <si>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</si>
  <si>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</si>
  <si>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</si>
  <si>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</si>
  <si>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</si>
  <si>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</si>
  <si>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</si>
  <si>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</si>
  <si>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</si>
  <si>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</si>
  <si>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</si>
  <si>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</si>
  <si>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</si>
  <si>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</si>
  <si>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</si>
  <si>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</si>
  <si>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</si>
  <si>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</si>
  <si>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</si>
  <si>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</si>
  <si>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</si>
  <si>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</si>
  <si>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</si>
  <si>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</si>
  <si>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</si>
  <si>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</si>
  <si>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</si>
  <si>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</si>
  <si>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</si>
  <si>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</si>
  <si>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</si>
  <si>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</si>
  <si>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</si>
  <si>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</si>
  <si>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</si>
  <si>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</si>
  <si>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</si>
  <si>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</si>
  <si>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</si>
  <si>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</si>
  <si>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</si>
  <si>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</si>
  <si>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</si>
  <si>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</si>
  <si>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</si>
  <si>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</si>
  <si>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</si>
  <si>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</si>
  <si>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</si>
  <si>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</si>
  <si>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</si>
  <si>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</si>
  <si>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</si>
  <si>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</si>
  <si>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</si>
  <si>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</si>
  <si>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</si>
  <si>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</si>
  <si>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</si>
  <si>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</si>
  <si>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</si>
  <si>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</si>
  <si>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</si>
  <si>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</si>
  <si>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</si>
  <si>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</si>
  <si>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</si>
  <si>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</si>
  <si>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</si>
  <si>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</si>
  <si>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</si>
  <si>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</si>
  <si>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</si>
  <si>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</si>
  <si>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</si>
  <si>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</si>
  <si>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</si>
  <si>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</si>
  <si>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</si>
  <si>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</si>
  <si>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</si>
  <si>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</si>
  <si>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</si>
  <si>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</si>
  <si>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</si>
  <si>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</si>
  <si>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</si>
  <si>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</si>
  <si>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</si>
  <si>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</si>
  <si>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</si>
  <si>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</si>
  <si>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</si>
  <si>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</si>
  <si>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</si>
  <si>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</si>
  <si>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</si>
  <si>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</si>
  <si>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</si>
  <si>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</si>
  <si>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</si>
  <si>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</si>
  <si>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</si>
  <si>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</si>
  <si>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</si>
  <si>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</si>
  <si>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</si>
  <si>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</si>
  <si>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</si>
  <si>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</si>
  <si>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</si>
  <si>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</si>
  <si>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</si>
  <si>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</si>
  <si>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</si>
  <si>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</si>
  <si>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</si>
  <si>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</si>
  <si>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</si>
  <si>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</si>
  <si>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</si>
  <si>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</si>
  <si>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</si>
  <si>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</si>
  <si>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</si>
  <si>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</si>
  <si>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</si>
  <si>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</si>
  <si>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</si>
  <si>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</si>
  <si>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</si>
  <si>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</si>
  <si>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</si>
  <si>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</si>
  <si>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</si>
  <si>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</si>
  <si>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</si>
  <si>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</si>
  <si>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</si>
  <si>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</si>
  <si>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</si>
  <si>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</si>
  <si>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</si>
  <si>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</si>
  <si>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</si>
  <si>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</si>
  <si>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</si>
  <si>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</si>
  <si>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</si>
  <si>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</si>
  <si>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</si>
  <si>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</si>
  <si>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</si>
  <si>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</si>
  <si>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</si>
  <si>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</si>
  <si>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</si>
  <si>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</si>
  <si>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</si>
  <si>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</si>
  <si>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</si>
  <si>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</si>
  <si>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</si>
  <si>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</si>
  <si>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</si>
  <si>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</si>
  <si>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</si>
  <si>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</si>
  <si>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</si>
  <si>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</si>
  <si>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</si>
  <si>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</si>
  <si>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</si>
  <si>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</si>
  <si>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</si>
  <si>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</si>
  <si>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</si>
  <si>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</si>
  <si>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</si>
  <si>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</si>
  <si>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</si>
  <si>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</si>
  <si>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</si>
  <si>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</si>
  <si>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</si>
  <si>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</si>
  <si>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</si>
  <si>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</si>
  <si>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</si>
  <si>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</si>
  <si>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</si>
  <si>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</si>
  <si>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</si>
  <si>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</si>
  <si>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</si>
  <si>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</si>
  <si>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</si>
  <si>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</si>
  <si>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</si>
  <si>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</si>
  <si>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</si>
  <si>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</si>
  <si>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</si>
  <si>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</si>
  <si>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</si>
  <si>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</si>
  <si>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</si>
  <si>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</si>
  <si>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</si>
  <si>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</si>
  <si>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</si>
  <si>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</si>
  <si>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</si>
  <si>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</si>
  <si>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</si>
  <si>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</si>
  <si>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</si>
  <si>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</si>
  <si>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</si>
  <si>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</si>
  <si>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</si>
  <si>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</si>
  <si>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</si>
  <si>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</si>
  <si>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</si>
  <si>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</si>
  <si>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</si>
  <si>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</si>
  <si>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</si>
  <si>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</si>
  <si>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</si>
  <si>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</si>
  <si>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</si>
  <si>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</si>
  <si>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</si>
  <si>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</si>
  <si>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</si>
  <si>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</si>
  <si>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</si>
  <si>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</si>
  <si>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</si>
  <si>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</si>
  <si>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</si>
  <si>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</si>
  <si>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</si>
  <si>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</si>
  <si>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</si>
  <si>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</si>
  <si>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</si>
  <si>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</si>
  <si>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</si>
  <si>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</si>
  <si>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</si>
  <si>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</si>
  <si>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</si>
  <si>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</si>
  <si>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</si>
  <si>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</si>
  <si>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</si>
  <si>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</si>
  <si>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</si>
  <si>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</si>
  <si>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</si>
  <si>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</si>
  <si>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</si>
  <si>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</si>
  <si>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</si>
  <si>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</si>
  <si>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</si>
  <si>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</si>
  <si>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</si>
  <si>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</si>
  <si>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</si>
  <si>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</si>
  <si>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</si>
  <si>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</si>
  <si>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</si>
  <si>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</si>
  <si>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</si>
  <si>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</si>
  <si>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</si>
  <si>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</si>
  <si>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</si>
  <si>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</si>
  <si>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</si>
  <si>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</si>
  <si>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</si>
  <si>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</si>
  <si>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</si>
  <si>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</si>
  <si>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</si>
  <si>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</si>
  <si>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</si>
  <si>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</si>
  <si>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</si>
  <si>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</si>
  <si>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</si>
  <si>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</si>
  <si>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</si>
  <si>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</si>
  <si>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</si>
  <si>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</si>
  <si>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</si>
  <si>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</si>
  <si>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</si>
  <si>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</si>
  <si>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</si>
  <si>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</si>
  <si>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</si>
  <si>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</si>
  <si>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</si>
  <si>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</si>
  <si>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</si>
  <si>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</si>
  <si>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</si>
  <si>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</si>
  <si>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</si>
  <si>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</si>
  <si>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</si>
  <si>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</si>
  <si>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</si>
  <si>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</si>
  <si>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</si>
  <si>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</si>
  <si>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</si>
  <si>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</si>
  <si>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</si>
  <si>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</si>
  <si>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</si>
  <si>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</si>
  <si>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</si>
  <si>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</si>
  <si>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</si>
  <si>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</si>
  <si>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</si>
  <si>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</si>
  <si>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</si>
  <si>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</si>
  <si>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</si>
  <si>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</si>
  <si>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</si>
  <si>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</si>
  <si>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</si>
  <si>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</si>
  <si>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</si>
  <si>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</si>
  <si>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</si>
  <si>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</si>
  <si>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</si>
  <si>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</si>
  <si>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</si>
  <si>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</si>
  <si>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</si>
  <si>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</si>
  <si>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</si>
  <si>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</si>
  <si>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</si>
  <si>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</si>
  <si>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</si>
  <si>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</si>
  <si>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</si>
  <si>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</si>
  <si>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</si>
  <si>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</si>
  <si>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</si>
  <si>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</si>
  <si>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</si>
  <si>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</si>
  <si>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</si>
  <si>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</si>
  <si>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</si>
  <si>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</si>
  <si>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</si>
  <si>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</si>
  <si>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</si>
  <si>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</si>
  <si>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</si>
  <si>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</si>
  <si>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</si>
  <si>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</si>
  <si>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</si>
  <si>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</si>
  <si>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</si>
  <si>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</si>
  <si>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</si>
  <si>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</si>
  <si>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</si>
  <si>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</si>
  <si>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</si>
  <si>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</si>
  <si>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</si>
  <si>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</si>
  <si>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</si>
  <si>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</si>
  <si>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</si>
  <si>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</si>
  <si>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</si>
  <si>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</si>
  <si>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</si>
  <si>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</si>
  <si>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</si>
  <si>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</si>
  <si>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</si>
  <si>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</si>
  <si>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</si>
  <si>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</si>
  <si>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</si>
  <si>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</si>
  <si>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</si>
  <si>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</si>
  <si>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</si>
  <si>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</si>
  <si>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</si>
  <si>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</si>
  <si>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</si>
  <si>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</si>
  <si>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</si>
  <si>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</si>
  <si>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</si>
  <si>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</si>
  <si>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</si>
  <si>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</si>
  <si>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</si>
  <si>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</si>
  <si>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</si>
  <si>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</si>
  <si>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</si>
  <si>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</si>
  <si>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</si>
  <si>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</si>
  <si>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</si>
  <si>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</si>
  <si>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</si>
  <si>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</si>
  <si>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</si>
  <si>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</si>
  <si>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</si>
  <si>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</si>
  <si>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</si>
  <si>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</si>
  <si>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</si>
  <si>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</si>
  <si>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</si>
  <si>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</si>
  <si>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</si>
  <si>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</si>
  <si>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</si>
  <si>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</si>
  <si>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</si>
  <si>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</si>
  <si>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</si>
  <si>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</si>
  <si>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</si>
  <si>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</si>
  <si>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</si>
  <si>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</si>
  <si>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</si>
  <si>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</si>
  <si>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</si>
  <si>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</si>
  <si>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</si>
  <si>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</si>
  <si>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</si>
  <si>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</si>
  <si>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</si>
  <si>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</si>
  <si>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</si>
  <si>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</si>
  <si>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</si>
  <si>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</si>
  <si>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</si>
  <si>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</si>
  <si>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</si>
  <si>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</si>
  <si>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</si>
  <si>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</si>
  <si>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</si>
  <si>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</si>
  <si>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</si>
  <si>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</si>
  <si>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</si>
  <si>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</si>
  <si>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</si>
  <si>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</si>
  <si>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</si>
  <si>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</si>
  <si>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</si>
  <si>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</si>
  <si>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</si>
  <si>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</si>
  <si>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</si>
  <si>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</si>
  <si>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</si>
  <si>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</si>
  <si>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</si>
  <si>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</si>
  <si>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</si>
  <si>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</si>
  <si>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</si>
  <si>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</si>
  <si>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</si>
  <si>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</si>
  <si>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</si>
  <si>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</si>
  <si>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</si>
  <si>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</si>
  <si>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</si>
  <si>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</si>
  <si>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</si>
  <si>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</si>
  <si>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</si>
  <si>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</si>
  <si>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</si>
  <si>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</si>
  <si>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</si>
  <si>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</si>
  <si>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</si>
  <si>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</si>
  <si>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</si>
  <si>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</si>
  <si>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</si>
  <si>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</si>
  <si>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</si>
  <si>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</si>
  <si>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</si>
  <si>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</si>
  <si>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</si>
  <si>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</si>
  <si>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</si>
  <si>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</si>
  <si>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</si>
  <si>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</si>
  <si>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</si>
  <si>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</si>
  <si>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</si>
  <si>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</si>
  <si>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</si>
  <si>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</si>
  <si>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</si>
  <si>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</si>
  <si>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</si>
  <si>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</si>
  <si>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</si>
  <si>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</si>
  <si>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</si>
  <si>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</si>
  <si>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</si>
  <si>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</si>
  <si>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</si>
  <si>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</si>
  <si>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</si>
  <si>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</si>
  <si>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</si>
  <si>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</si>
  <si>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</si>
  <si>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</si>
  <si>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</si>
  <si>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</si>
  <si>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</si>
  <si>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</si>
  <si>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</si>
  <si>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</si>
  <si>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</si>
  <si>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</si>
  <si>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</si>
  <si>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</si>
  <si>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</si>
  <si>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</si>
  <si>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</si>
  <si>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</si>
  <si>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</si>
  <si>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</si>
  <si>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</si>
  <si>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</si>
  <si>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</si>
  <si>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</si>
  <si>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</si>
  <si>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</si>
  <si>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</si>
  <si>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</si>
  <si>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</si>
  <si>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</si>
  <si>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</si>
  <si>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</si>
  <si>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</si>
  <si>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</si>
  <si>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</si>
  <si>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</si>
  <si>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</si>
  <si>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</si>
  <si>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</si>
  <si>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</si>
  <si>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</si>
  <si>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</si>
  <si>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</si>
  <si>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</si>
  <si>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</si>
  <si>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</si>
  <si>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</si>
  <si>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</si>
  <si>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</si>
  <si>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</si>
  <si>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</si>
  <si>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</si>
  <si>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</si>
  <si>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</si>
  <si>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</si>
  <si>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</si>
  <si>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</si>
  <si>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</si>
  <si>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</si>
  <si>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</si>
  <si>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</si>
  <si>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</si>
  <si>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</si>
  <si>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</si>
  <si>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</si>
  <si>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</si>
  <si>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</si>
  <si>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</si>
  <si>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</si>
  <si>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</si>
  <si>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</si>
  <si>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</si>
  <si>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</si>
  <si>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</si>
  <si>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</si>
  <si>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</si>
  <si>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</si>
  <si>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</si>
  <si>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</si>
  <si>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</si>
  <si>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</si>
  <si>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</si>
  <si>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</si>
  <si>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</si>
  <si>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</si>
  <si>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</si>
  <si>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</si>
  <si>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</si>
  <si>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</si>
  <si>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</si>
  <si>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</si>
  <si>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</si>
  <si>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</si>
  <si>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</si>
  <si>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</si>
  <si>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</si>
  <si>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</si>
  <si>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</si>
  <si>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</si>
  <si>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</si>
  <si>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</si>
  <si>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</si>
  <si>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</si>
  <si>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</si>
  <si>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</si>
  <si>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</si>
  <si>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</si>
  <si>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</si>
  <si>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</si>
  <si>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</si>
  <si>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</si>
  <si>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</si>
  <si>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</si>
  <si>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</si>
  <si>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</si>
  <si>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</si>
  <si>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</si>
  <si>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</si>
  <si>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</si>
  <si>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</si>
  <si>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</si>
  <si>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</si>
  <si>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</si>
  <si>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</si>
  <si>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</si>
  <si>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</si>
  <si>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</si>
  <si>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</si>
  <si>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</si>
  <si>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</si>
  <si>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</si>
  <si>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</si>
  <si>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</si>
  <si>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</si>
  <si>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</si>
  <si>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</si>
  <si>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</si>
  <si>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</si>
  <si>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</si>
  <si>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</si>
  <si>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</si>
  <si>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</si>
  <si>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</si>
  <si>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</si>
  <si>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</si>
  <si>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</si>
  <si>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</si>
  <si>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</si>
  <si>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</si>
  <si>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</si>
  <si>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</si>
  <si>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</si>
  <si>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</si>
  <si>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</si>
  <si>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</si>
  <si>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</si>
  <si>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</si>
  <si>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</si>
  <si>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</si>
  <si>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</si>
  <si>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</si>
  <si>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</si>
  <si>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</si>
  <si>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</si>
  <si>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</si>
  <si>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</si>
  <si>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</si>
  <si>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</si>
  <si>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</si>
  <si>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</si>
  <si>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</si>
  <si>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</si>
  <si>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</si>
  <si>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</si>
  <si>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</si>
  <si>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</si>
  <si>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</si>
  <si>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</si>
  <si>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</si>
  <si>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</si>
  <si>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</si>
  <si>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</si>
  <si>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</si>
  <si>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</si>
  <si>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</si>
  <si>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</si>
  <si>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</si>
  <si>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</si>
  <si>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</si>
  <si>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</si>
  <si>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</si>
  <si>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</si>
  <si>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</si>
  <si>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</si>
  <si>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</si>
  <si>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</si>
  <si>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</si>
  <si>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</si>
  <si>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</si>
  <si>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</si>
  <si>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</si>
  <si>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</si>
  <si>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</si>
  <si>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</si>
  <si>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</si>
  <si>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</si>
  <si>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</si>
  <si>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</si>
  <si>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</si>
  <si>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</si>
  <si>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</si>
  <si>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</si>
  <si>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</si>
  <si>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</si>
  <si>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</si>
  <si>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</si>
  <si>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</si>
  <si>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</si>
  <si>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</si>
  <si>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</si>
  <si>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</si>
  <si>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</si>
  <si>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</si>
  <si>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</si>
  <si>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</si>
  <si>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</si>
  <si>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</si>
  <si>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</si>
  <si>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</si>
  <si>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</si>
  <si>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</si>
  <si>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</si>
  <si>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</si>
  <si>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</si>
  <si>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</si>
  <si>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</si>
  <si>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</si>
  <si>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</si>
  <si>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</si>
  <si>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</si>
  <si>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</si>
  <si>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</si>
  <si>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</si>
  <si>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</si>
  <si>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</si>
  <si>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</si>
  <si>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</si>
  <si>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</si>
  <si>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</si>
  <si>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</si>
  <si>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</si>
  <si>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</si>
  <si>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</si>
  <si>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</si>
  <si>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</si>
  <si>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</si>
  <si>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</si>
  <si>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</si>
  <si>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</si>
  <si>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</si>
  <si>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</si>
  <si>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</si>
  <si>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</si>
  <si>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</si>
  <si>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</si>
  <si>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</si>
  <si>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</si>
  <si>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</si>
  <si>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</si>
  <si>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</si>
  <si>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</si>
  <si>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</si>
  <si>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</si>
  <si>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</si>
  <si>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</si>
  <si>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</si>
  <si>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</si>
  <si>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</si>
  <si>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</si>
  <si>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</si>
  <si>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</si>
  <si>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</si>
  <si>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</si>
  <si>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</si>
  <si>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</si>
  <si>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</si>
  <si>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</si>
  <si>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</si>
  <si>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</si>
  <si>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</si>
  <si>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</si>
  <si>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</si>
  <si>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</si>
  <si>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</si>
  <si>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</si>
  <si>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</si>
  <si>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</si>
  <si>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</si>
  <si>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</si>
  <si>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</si>
  <si>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</si>
  <si>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</si>
  <si>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</si>
  <si>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</si>
  <si>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</si>
  <si>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</si>
  <si>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</si>
  <si>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</si>
  <si>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</si>
  <si>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</si>
  <si>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</si>
  <si>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</si>
  <si>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</si>
  <si>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</si>
  <si>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</si>
  <si>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</si>
  <si>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</si>
  <si>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</si>
  <si>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</si>
  <si>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</si>
  <si>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</si>
  <si>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</si>
  <si>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</si>
  <si>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</si>
  <si>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</si>
  <si>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</si>
  <si>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</si>
  <si>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</si>
  <si>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</si>
  <si>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</si>
  <si>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</si>
  <si>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</si>
  <si>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</si>
  <si>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</si>
  <si>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</si>
  <si>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</si>
  <si>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</si>
  <si>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</si>
  <si>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</si>
  <si>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</si>
  <si>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</si>
  <si>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</si>
  <si>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</si>
  <si>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</si>
  <si>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</si>
  <si>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</si>
  <si>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</si>
  <si>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</si>
  <si>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</si>
  <si>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</si>
  <si>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</si>
  <si>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</si>
  <si>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</si>
  <si>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</si>
  <si>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</si>
  <si>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</si>
  <si>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</si>
  <si>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</si>
  <si>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</si>
  <si>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</si>
  <si>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</si>
  <si>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</si>
  <si>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</si>
  <si>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</si>
  <si>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</si>
  <si>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</si>
  <si>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</si>
  <si>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</si>
  <si>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</si>
  <si>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</si>
  <si>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</si>
  <si>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</si>
  <si>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</si>
  <si>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</si>
  <si>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</si>
  <si>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</si>
  <si>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</si>
  <si>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</si>
  <si>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</si>
  <si>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</si>
  <si>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</si>
  <si>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</si>
  <si>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</si>
  <si>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</si>
  <si>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</si>
  <si>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</si>
  <si>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</si>
  <si>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</si>
  <si>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</si>
  <si>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</si>
  <si>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</si>
  <si>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</si>
  <si>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</si>
  <si>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</si>
  <si>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</si>
  <si>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</si>
  <si>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</si>
  <si>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</si>
  <si>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</si>
  <si>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</si>
  <si>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</si>
  <si>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</si>
  <si>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</si>
  <si>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</si>
  <si>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</si>
  <si>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</si>
  <si>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</si>
  <si>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</si>
  <si>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</si>
  <si>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</si>
  <si>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</si>
  <si>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</si>
  <si>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</si>
  <si>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</si>
  <si>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</si>
  <si>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</si>
  <si>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</si>
  <si>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</si>
  <si>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</si>
  <si>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</si>
  <si>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</si>
  <si>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</si>
  <si>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</si>
  <si>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</si>
  <si>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</si>
  <si>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</si>
  <si>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</si>
  <si>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</si>
  <si>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</si>
  <si>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</si>
  <si>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</si>
  <si>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</si>
  <si>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</si>
  <si>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</si>
  <si>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</si>
  <si>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</si>
  <si>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</si>
  <si>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</si>
  <si>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</si>
  <si>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</si>
  <si>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</si>
  <si>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</si>
  <si>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</si>
  <si>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</si>
  <si>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</si>
  <si>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</si>
  <si>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</si>
  <si>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</si>
  <si>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</si>
  <si>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</si>
  <si>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</si>
  <si>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</si>
  <si>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</si>
  <si>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</si>
  <si>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</si>
  <si>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</si>
  <si>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</si>
  <si>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</si>
  <si>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</si>
  <si>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</si>
  <si>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</si>
  <si>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</si>
  <si>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</si>
  <si>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</si>
  <si>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</si>
  <si>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</si>
  <si>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</si>
  <si>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</si>
  <si>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</si>
  <si>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</si>
  <si>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</si>
  <si>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</si>
  <si>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</si>
  <si>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</si>
  <si>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</si>
  <si>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</si>
  <si>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</si>
  <si>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</si>
  <si>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</si>
  <si>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</si>
  <si>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</si>
  <si>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</si>
  <si>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</si>
  <si>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</si>
  <si>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</si>
  <si>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</si>
  <si>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</si>
  <si>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</si>
  <si>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</si>
  <si>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</si>
  <si>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</si>
  <si>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</si>
  <si>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</si>
  <si>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</si>
  <si>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</si>
  <si>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</si>
  <si>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</si>
  <si>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</si>
  <si>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</si>
  <si>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</si>
  <si>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</si>
  <si>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</si>
  <si>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</si>
  <si>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</si>
  <si>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</si>
  <si>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</si>
  <si>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</si>
  <si>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</si>
  <si>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</si>
  <si>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</si>
  <si>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</si>
  <si>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</si>
  <si>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</si>
  <si>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</si>
  <si>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</si>
  <si>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</si>
  <si>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</si>
  <si>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</si>
  <si>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</si>
  <si>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</si>
  <si>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</si>
  <si>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</si>
  <si>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</si>
  <si>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</si>
  <si>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</si>
  <si>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</si>
  <si>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</si>
  <si>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</si>
  <si>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</si>
  <si>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</si>
  <si>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</si>
  <si>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</si>
  <si>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</si>
  <si>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</si>
  <si>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</si>
  <si>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</si>
  <si>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</si>
  <si>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</si>
  <si>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</si>
  <si>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</si>
  <si>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</si>
  <si>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</si>
  <si>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</si>
  <si>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</si>
  <si>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</si>
  <si>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</si>
  <si>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</si>
  <si>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</si>
  <si>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</si>
  <si>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</si>
  <si>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</si>
  <si>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</si>
  <si>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</si>
  <si>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</si>
  <si>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</si>
  <si>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</si>
  <si>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</si>
  <si>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</si>
  <si>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</si>
  <si>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</si>
  <si>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</si>
  <si>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</si>
  <si>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</si>
  <si>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</si>
  <si>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</si>
  <si>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</si>
  <si>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</si>
  <si>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</si>
  <si>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</si>
  <si>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</si>
  <si>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</si>
  <si>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</si>
  <si>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</si>
  <si>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</si>
  <si>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</si>
  <si>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</si>
  <si>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</si>
  <si>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</si>
  <si>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</si>
  <si>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</si>
  <si>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</si>
  <si>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</si>
  <si>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</si>
  <si>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</si>
  <si>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</si>
  <si>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</si>
  <si>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</si>
  <si>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</si>
  <si>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</si>
  <si>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</si>
  <si>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</si>
  <si>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</si>
  <si>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</si>
  <si>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</si>
  <si>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</si>
  <si>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</si>
  <si>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</si>
  <si>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</si>
  <si>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</si>
  <si>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</si>
  <si>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</si>
  <si>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</si>
  <si>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</si>
  <si>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</si>
  <si>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</si>
  <si>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</si>
  <si>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</si>
  <si>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</si>
  <si>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</si>
  <si>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</si>
  <si>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</si>
  <si>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</si>
  <si>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</si>
  <si>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</si>
  <si>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</si>
  <si>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</si>
  <si>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</si>
  <si>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</si>
  <si>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</si>
  <si>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</si>
  <si>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</si>
  <si>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</si>
  <si>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</si>
  <si>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</si>
  <si>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</si>
  <si>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</si>
  <si>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</si>
  <si>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</si>
  <si>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</si>
  <si>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</si>
  <si>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</si>
  <si>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</si>
  <si>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</si>
  <si>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</si>
  <si>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</si>
  <si>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</si>
  <si>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</si>
  <si>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</si>
  <si>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</si>
  <si>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</si>
  <si>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</si>
  <si>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</si>
  <si>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</si>
  <si>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</si>
  <si>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</si>
  <si>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</si>
  <si>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</si>
  <si>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</si>
  <si>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</si>
  <si>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</si>
  <si>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</si>
  <si>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</si>
  <si>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</si>
  <si>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</si>
  <si>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</si>
  <si>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</si>
  <si>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</si>
  <si>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</si>
  <si>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</si>
  <si>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</si>
  <si>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</si>
  <si>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</si>
  <si>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</si>
  <si>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</si>
  <si>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</si>
  <si>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</si>
  <si>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</si>
  <si>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</si>
  <si>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</si>
  <si>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</si>
  <si>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</si>
  <si>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</si>
  <si>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</si>
  <si>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</si>
  <si>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</si>
  <si>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</si>
  <si>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</si>
  <si>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</si>
  <si>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</si>
  <si>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</si>
  <si>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</si>
  <si>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</si>
  <si>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</si>
  <si>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</si>
  <si>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</si>
  <si>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</si>
  <si>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</si>
  <si>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</si>
  <si>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</si>
  <si>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</si>
  <si>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</si>
  <si>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</si>
  <si>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</si>
  <si>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</si>
  <si>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</si>
  <si>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</si>
  <si>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</si>
  <si>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</si>
  <si>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</si>
  <si>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</si>
  <si>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</si>
  <si>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</si>
  <si>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</si>
  <si>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</si>
  <si>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</si>
  <si>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</si>
  <si>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</si>
  <si>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</si>
  <si>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</si>
  <si>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</si>
  <si>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</si>
  <si>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</si>
  <si>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</si>
  <si>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</si>
  <si>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</si>
  <si>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</si>
  <si>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</si>
  <si>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</si>
  <si>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</si>
  <si>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</si>
  <si>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</si>
  <si>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</si>
  <si>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</si>
  <si>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</si>
  <si>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</si>
  <si>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</si>
  <si>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</si>
  <si>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</si>
  <si>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</si>
  <si>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</si>
  <si>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</si>
  <si>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</si>
  <si>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</si>
  <si>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</si>
  <si>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</si>
  <si>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</si>
  <si>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</si>
  <si>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</si>
  <si>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</si>
  <si>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</si>
  <si>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</si>
  <si>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</si>
  <si>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</si>
  <si>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</si>
  <si>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</si>
  <si>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</si>
  <si>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</si>
  <si>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</si>
  <si>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</si>
  <si>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</si>
  <si>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</si>
  <si>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</si>
  <si>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</si>
  <si>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</si>
  <si>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</si>
  <si>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</si>
  <si>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</si>
  <si>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</si>
  <si>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</si>
  <si>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</si>
  <si>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</si>
  <si>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</si>
  <si>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</si>
  <si>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</si>
  <si>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</si>
  <si>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</si>
  <si>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</si>
  <si>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</si>
  <si>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</si>
  <si>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</si>
  <si>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</si>
  <si>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</si>
  <si>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</si>
  <si>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</si>
  <si>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</si>
  <si>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</si>
  <si>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</si>
  <si>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</si>
  <si>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</si>
  <si>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</si>
  <si>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</si>
  <si>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</si>
  <si>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</si>
  <si>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</si>
  <si>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</si>
  <si>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</si>
  <si>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</si>
  <si>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</si>
  <si>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</si>
  <si>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</si>
  <si>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</si>
  <si>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</si>
  <si>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</si>
  <si>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</si>
  <si>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</si>
  <si>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</si>
  <si>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</si>
  <si>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</si>
  <si>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</si>
  <si>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</si>
  <si>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</si>
  <si>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</si>
  <si>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</si>
  <si>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</si>
  <si>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</si>
  <si>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</si>
  <si>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</si>
  <si>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</si>
  <si>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</si>
  <si>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</si>
  <si>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</si>
  <si>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</si>
  <si>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</si>
  <si>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</si>
  <si>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</si>
  <si>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</si>
  <si>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</si>
  <si>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</si>
  <si>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</si>
  <si>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</si>
  <si>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</si>
  <si>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</si>
  <si>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</si>
  <si>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</si>
  <si>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</si>
  <si>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</si>
  <si>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</si>
  <si>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</si>
  <si>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</si>
  <si>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</si>
  <si>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</si>
  <si>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</si>
  <si>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</si>
  <si>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</si>
  <si>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</si>
  <si>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</si>
  <si>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</si>
  <si>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</si>
  <si>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</si>
  <si>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</si>
  <si>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</si>
  <si>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</si>
  <si>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</si>
  <si>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</si>
  <si>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</si>
  <si>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</si>
  <si>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</si>
  <si>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</si>
  <si>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</si>
  <si>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</si>
  <si>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</si>
  <si>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</si>
  <si>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</si>
  <si>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</si>
  <si>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</si>
  <si>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</si>
  <si>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</si>
  <si>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</si>
  <si>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</si>
  <si>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</si>
  <si>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</si>
  <si>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</si>
  <si>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</si>
  <si>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</si>
  <si>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</si>
  <si>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</si>
  <si>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</si>
  <si>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</si>
  <si>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</si>
  <si>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</si>
  <si>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</si>
  <si>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</si>
  <si>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</si>
  <si>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</si>
  <si>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</si>
  <si>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</si>
  <si>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</si>
  <si>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</si>
  <si>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</si>
  <si>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</si>
  <si>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</si>
  <si>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</si>
  <si>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</si>
  <si>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</si>
  <si>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</si>
  <si>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</si>
  <si>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</si>
  <si>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</si>
  <si>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</si>
  <si>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</si>
  <si>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</si>
  <si>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</si>
  <si>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</si>
  <si>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</si>
  <si>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</si>
  <si>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</si>
  <si>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</si>
  <si>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</si>
  <si>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</si>
  <si>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</si>
  <si>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</si>
  <si>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</si>
  <si>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</si>
  <si>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</si>
  <si>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</si>
  <si>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</si>
  <si>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</si>
  <si>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</si>
  <si>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</si>
  <si>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</si>
  <si>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</si>
  <si>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</si>
  <si>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</si>
  <si>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</si>
  <si>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</si>
  <si>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</si>
  <si>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</si>
  <si>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</si>
  <si>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</si>
  <si>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</si>
  <si>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</si>
  <si>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</si>
  <si>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</si>
  <si>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</si>
  <si>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</si>
  <si>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</si>
  <si>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</si>
  <si>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</si>
  <si>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</si>
  <si>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</si>
  <si>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</si>
  <si>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</si>
  <si>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</si>
  <si>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</si>
  <si>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</si>
  <si>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</si>
  <si>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</si>
  <si>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</si>
  <si>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</si>
  <si>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</si>
  <si>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</si>
  <si>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</si>
  <si>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</si>
  <si>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</si>
  <si>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</si>
  <si>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</si>
  <si>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</si>
  <si>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</si>
  <si>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</si>
  <si>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</si>
  <si>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</si>
  <si>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</si>
  <si>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</si>
  <si>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</si>
  <si>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</si>
  <si>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</si>
  <si>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</si>
  <si>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</si>
  <si>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</si>
  <si>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</si>
  <si>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</si>
  <si>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</si>
  <si>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</si>
  <si>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</si>
  <si>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</si>
  <si>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</si>
  <si>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</si>
  <si>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</si>
  <si>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</si>
  <si>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</si>
  <si>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</si>
  <si>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</si>
  <si>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</si>
  <si>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</si>
  <si>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</si>
  <si>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</si>
  <si>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</si>
  <si>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</si>
  <si>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</si>
  <si>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</si>
  <si>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</si>
  <si>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</si>
  <si>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</si>
  <si>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</si>
  <si>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</si>
  <si>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</si>
  <si>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</si>
  <si>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</si>
  <si>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</si>
  <si>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</si>
  <si>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</si>
  <si>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</si>
  <si>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</si>
  <si>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</si>
  <si>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</si>
  <si>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</si>
  <si>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</si>
  <si>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</si>
  <si>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</si>
  <si>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</si>
  <si>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</si>
  <si>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</si>
  <si>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</si>
  <si>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</si>
  <si>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</si>
  <si>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</si>
  <si>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</si>
  <si>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</si>
  <si>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</si>
  <si>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</si>
  <si>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</si>
  <si>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</si>
  <si>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</si>
  <si>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</si>
  <si>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</si>
  <si>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</si>
  <si>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</si>
  <si>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</si>
  <si>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</si>
  <si>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</si>
  <si>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</si>
  <si>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</si>
  <si>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</si>
  <si>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</si>
  <si>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</si>
  <si>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</si>
  <si>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</si>
  <si>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</si>
  <si>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</si>
  <si>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</si>
  <si>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</si>
  <si>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</si>
  <si>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</si>
  <si>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</si>
  <si>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</si>
  <si>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</si>
  <si>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</si>
  <si>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</si>
  <si>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</si>
  <si>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</si>
  <si>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</si>
  <si>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</si>
  <si>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</si>
  <si>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</si>
  <si>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</si>
  <si>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</si>
  <si>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</si>
  <si>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</si>
  <si>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</si>
  <si>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</si>
  <si>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</si>
  <si>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</si>
  <si>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</si>
  <si>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</si>
  <si>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</si>
  <si>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</si>
  <si>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</si>
  <si>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</si>
  <si>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</si>
  <si>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</si>
  <si>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</si>
  <si>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</si>
  <si>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</si>
  <si>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</si>
  <si>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</si>
  <si>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</si>
  <si>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</si>
  <si>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</si>
  <si>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</si>
  <si>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</si>
  <si>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</si>
  <si>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</si>
  <si>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</si>
  <si>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</si>
  <si>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</si>
  <si>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</si>
  <si>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</si>
  <si>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</si>
  <si>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</si>
  <si>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</si>
  <si>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</si>
  <si>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</si>
  <si>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</si>
  <si>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</si>
  <si>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</si>
  <si>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</si>
  <si>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</si>
  <si>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</si>
  <si>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</si>
  <si>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</si>
  <si>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</si>
  <si>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</si>
  <si>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</si>
  <si>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</si>
  <si>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</si>
  <si>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</si>
  <si>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</si>
  <si>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</si>
  <si>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</si>
  <si>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</si>
  <si>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</si>
  <si>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</si>
  <si>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</si>
  <si>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</si>
  <si>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</si>
  <si>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</si>
  <si>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</si>
  <si>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</si>
  <si>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</si>
  <si>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</si>
  <si>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</si>
  <si>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</si>
  <si>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</si>
  <si>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</si>
  <si>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</si>
  <si>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</si>
  <si>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</si>
  <si>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</si>
  <si>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</si>
  <si>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</si>
  <si>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</si>
  <si>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</si>
  <si>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</si>
  <si>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</si>
  <si>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</si>
  <si>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</si>
  <si>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</si>
  <si>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</si>
  <si>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</si>
  <si>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</si>
  <si>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</si>
  <si>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</si>
  <si>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</si>
  <si>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</si>
  <si>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</si>
  <si>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</si>
  <si>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</si>
  <si>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</si>
  <si>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</si>
  <si>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</si>
  <si>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</si>
  <si>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</si>
  <si>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</si>
  <si>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</si>
  <si>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</si>
  <si>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</si>
  <si>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</si>
  <si>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</si>
  <si>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</si>
  <si>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</si>
  <si>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</si>
  <si>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</si>
  <si>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</si>
  <si>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</si>
  <si>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</si>
  <si>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</si>
  <si>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</si>
  <si>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</si>
  <si>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</si>
  <si>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</si>
  <si>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</si>
  <si>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</si>
  <si>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</si>
  <si>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</si>
  <si>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</si>
  <si>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</si>
  <si>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</si>
  <si>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</si>
  <si>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</si>
  <si>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</si>
  <si>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</si>
  <si>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</si>
  <si>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</si>
  <si>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</si>
  <si>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</si>
  <si>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</si>
  <si>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</si>
  <si>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</si>
  <si>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</si>
  <si>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</si>
  <si>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</si>
  <si>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</si>
  <si>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</si>
  <si>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</si>
  <si>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</si>
  <si>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</si>
  <si>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</si>
  <si>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</si>
  <si>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</si>
  <si>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</si>
  <si>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</si>
  <si>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</si>
  <si>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</si>
  <si>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</si>
  <si>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</si>
  <si>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</si>
  <si>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</si>
  <si>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</si>
  <si>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</si>
  <si>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</si>
  <si>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</si>
  <si>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</si>
  <si>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</si>
  <si>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</si>
  <si>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</si>
  <si>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</si>
  <si>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</si>
  <si>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</si>
  <si>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</si>
  <si>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</si>
  <si>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</si>
  <si>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</si>
  <si>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</si>
  <si>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</si>
  <si>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</si>
  <si>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</si>
  <si>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</si>
  <si>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</si>
  <si>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</si>
  <si>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</si>
  <si>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</si>
  <si>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</si>
  <si>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</si>
  <si>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</si>
  <si>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</si>
  <si>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</si>
  <si>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</si>
  <si>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</si>
  <si>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</si>
  <si>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</si>
  <si>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</si>
  <si>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</si>
  <si>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</si>
  <si>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</si>
  <si>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</si>
  <si>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</si>
  <si>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</si>
  <si>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</si>
  <si>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</si>
  <si>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</si>
  <si>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</si>
  <si>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</si>
  <si>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</si>
  <si>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</si>
  <si>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</si>
  <si>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</si>
  <si>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</si>
  <si>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</si>
  <si>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</si>
  <si>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</si>
  <si>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</si>
  <si>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</si>
  <si>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</si>
  <si>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</si>
  <si>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</si>
  <si>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</si>
  <si>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</si>
  <si>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</si>
  <si>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</si>
  <si>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</si>
  <si>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</si>
  <si>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</si>
  <si>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</si>
  <si>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</si>
  <si>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</si>
  <si>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</si>
  <si>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</si>
  <si>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</si>
  <si>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</si>
  <si>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</si>
  <si>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</si>
  <si>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</si>
  <si>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</si>
  <si>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</si>
  <si>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</si>
  <si>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</si>
  <si>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</si>
  <si>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</si>
  <si>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</si>
  <si>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</si>
  <si>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</si>
  <si>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</si>
  <si>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</si>
  <si>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</si>
  <si>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</si>
  <si>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</si>
  <si>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</si>
  <si>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</si>
  <si>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</si>
  <si>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</si>
  <si>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</si>
  <si>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</si>
  <si>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</si>
  <si>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</si>
  <si>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</si>
  <si>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</si>
  <si>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</si>
  <si>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</si>
  <si>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</si>
  <si>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</si>
  <si>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</si>
  <si>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</si>
  <si>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</si>
  <si>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</si>
  <si>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</si>
  <si>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</si>
  <si>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</si>
  <si>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</si>
  <si>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</si>
  <si>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</si>
  <si>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</si>
  <si>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</si>
  <si>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</si>
  <si>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</si>
  <si>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</si>
  <si>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</si>
  <si>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</si>
  <si>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</si>
  <si>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</si>
  <si>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</si>
  <si>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</si>
  <si>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</si>
  <si>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</si>
  <si>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</si>
  <si>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</si>
  <si>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</si>
  <si>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</si>
  <si>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</si>
  <si>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</si>
  <si>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</si>
  <si>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</si>
  <si>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</si>
  <si>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</si>
  <si>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</si>
  <si>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</si>
  <si>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</si>
  <si>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</si>
  <si>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</si>
  <si>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</si>
  <si>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</si>
  <si>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</si>
  <si>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</si>
  <si>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</si>
  <si>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</si>
  <si>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</si>
  <si>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</si>
  <si>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</si>
  <si>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</si>
  <si>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</si>
  <si>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</si>
  <si>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</si>
  <si>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</si>
  <si>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</si>
  <si>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</si>
  <si>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</si>
  <si>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</si>
  <si>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</si>
  <si>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</si>
  <si>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</si>
  <si>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</si>
  <si>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</si>
  <si>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</si>
  <si>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</si>
  <si>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</si>
  <si>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</si>
  <si>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</si>
  <si>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</si>
  <si>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</si>
  <si>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</si>
  <si>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</si>
  <si>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</si>
  <si>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</si>
  <si>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</si>
  <si>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</si>
  <si>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</si>
  <si>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</si>
  <si>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</si>
  <si>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</si>
  <si>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</si>
  <si>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</si>
  <si>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</si>
  <si>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</si>
  <si>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</si>
  <si>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</si>
  <si>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</si>
  <si>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</si>
  <si>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</si>
  <si>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</si>
  <si>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</si>
  <si>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</si>
  <si>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</si>
  <si>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</si>
  <si>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</si>
  <si>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</si>
  <si>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</si>
  <si>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</si>
  <si>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</si>
  <si>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</si>
  <si>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</si>
  <si>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</si>
  <si>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</si>
  <si>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</si>
  <si>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</si>
  <si>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</si>
  <si>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</si>
  <si>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</si>
  <si>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</si>
  <si>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</si>
  <si>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</si>
  <si>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</si>
  <si>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</si>
  <si>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</si>
  <si>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</si>
  <si>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</si>
  <si>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</si>
  <si>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</si>
  <si>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</si>
  <si>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</si>
  <si>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</si>
  <si>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</si>
  <si>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</si>
  <si>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</si>
  <si>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</si>
  <si>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</si>
  <si>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</si>
  <si>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</si>
  <si>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</si>
  <si>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</si>
  <si>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</si>
  <si>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</si>
  <si>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</si>
  <si>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</si>
  <si>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</si>
  <si>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</si>
  <si>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</si>
  <si>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</si>
  <si>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</si>
  <si>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</si>
  <si>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</si>
  <si>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</si>
  <si>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</si>
  <si>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</si>
  <si>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</si>
  <si>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</si>
  <si>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</si>
  <si>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</si>
  <si>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</si>
  <si>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</si>
  <si>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</si>
  <si>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</si>
  <si>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</si>
  <si>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</si>
  <si>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</si>
  <si>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</si>
  <si>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</si>
  <si>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</si>
  <si>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</si>
  <si>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</si>
  <si>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</si>
  <si>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</si>
  <si>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</si>
  <si>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</si>
  <si>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</si>
  <si>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</si>
  <si>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</si>
  <si>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</si>
  <si>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</si>
  <si>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</si>
  <si>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</si>
  <si>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</si>
  <si>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</si>
  <si>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</si>
  <si>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</si>
  <si>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</si>
  <si>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</si>
  <si>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</si>
  <si>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</si>
  <si>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</si>
  <si>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</si>
  <si>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</si>
  <si>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</si>
  <si>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</si>
  <si>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</si>
  <si>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</si>
  <si>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</si>
  <si>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</si>
  <si>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</si>
  <si>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</si>
  <si>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</si>
  <si>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</si>
  <si>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</si>
  <si>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</si>
  <si>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</si>
  <si>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</si>
  <si>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</si>
  <si>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</si>
  <si>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</si>
  <si>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</si>
  <si>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</si>
  <si>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</si>
  <si>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</si>
  <si>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</si>
  <si>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</si>
  <si>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</si>
  <si>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</si>
  <si>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</si>
  <si>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</si>
  <si>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</si>
  <si>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</si>
  <si>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</si>
  <si>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</si>
  <si>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</si>
  <si>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</si>
  <si>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</si>
  <si>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</si>
  <si>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</si>
  <si>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</si>
  <si>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</si>
  <si>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</si>
  <si>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</si>
  <si>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</si>
  <si>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</si>
  <si>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</si>
  <si>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</si>
  <si>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</si>
  <si>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</si>
  <si>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</si>
  <si>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</si>
  <si>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</si>
  <si>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</si>
  <si>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</si>
  <si>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</si>
  <si>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</si>
  <si>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</si>
  <si>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</si>
  <si>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</si>
  <si>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</si>
  <si>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</si>
  <si>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</si>
  <si>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</si>
  <si>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</si>
  <si>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</si>
  <si>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</si>
  <si>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</si>
  <si>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</si>
  <si>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</si>
  <si>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</si>
  <si>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</si>
  <si>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</si>
  <si>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</si>
  <si>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</si>
  <si>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</si>
  <si>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</si>
  <si>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</si>
  <si>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</si>
  <si>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</si>
  <si>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</si>
  <si>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</si>
  <si>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</si>
  <si>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</si>
  <si>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</si>
  <si>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</si>
  <si>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</si>
  <si>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</si>
  <si>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</si>
  <si>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</si>
  <si>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</si>
  <si>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</si>
  <si>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</si>
  <si>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</si>
  <si>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</si>
  <si>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</si>
  <si>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</si>
  <si>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</si>
  <si>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</si>
  <si>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</si>
  <si>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</si>
  <si>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</si>
  <si>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</si>
  <si>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</si>
  <si>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</si>
  <si>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</si>
  <si>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</si>
  <si>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</si>
  <si>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</si>
  <si>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</si>
  <si>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</si>
  <si>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</si>
  <si>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</si>
  <si>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</si>
  <si>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</si>
  <si>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</si>
  <si>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</si>
  <si>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</si>
  <si>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</si>
  <si>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</si>
  <si>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</si>
  <si>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</si>
  <si>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</si>
  <si>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</si>
  <si>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</si>
  <si>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</si>
  <si>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</si>
  <si>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</si>
  <si>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</si>
  <si>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</si>
  <si>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</si>
  <si>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</si>
  <si>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</si>
  <si>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</si>
  <si>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</si>
  <si>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</si>
  <si>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</si>
  <si>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</si>
  <si>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</si>
  <si>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</si>
  <si>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</si>
  <si>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</si>
  <si>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</si>
  <si>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</si>
  <si>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</si>
  <si>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</si>
  <si>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</si>
  <si>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</si>
  <si>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</si>
  <si>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</si>
  <si>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</si>
  <si>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</si>
  <si>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</si>
  <si>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</si>
  <si>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</si>
  <si>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</si>
  <si>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</si>
  <si>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</si>
  <si>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</si>
  <si>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</si>
  <si>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</si>
  <si>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</si>
  <si>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</si>
  <si>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</si>
  <si>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</si>
  <si>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</si>
  <si>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</si>
  <si>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</si>
  <si>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</si>
  <si>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</si>
  <si>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</si>
  <si>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</si>
  <si>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</si>
  <si>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</si>
  <si>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</si>
  <si>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</si>
  <si>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</si>
  <si>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</si>
  <si>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</si>
  <si>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</si>
  <si>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</si>
  <si>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</si>
  <si>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</si>
  <si>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</si>
  <si>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</si>
  <si>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</si>
  <si>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</si>
  <si>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</si>
  <si>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</si>
  <si>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</si>
  <si>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</si>
  <si>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</si>
  <si>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</si>
  <si>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</si>
  <si>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</si>
  <si>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</si>
  <si>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</si>
  <si>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</si>
  <si>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</si>
  <si>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</si>
  <si>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</si>
  <si>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</si>
  <si>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</si>
  <si>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</si>
  <si>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</si>
  <si>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</si>
  <si>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</si>
  <si>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</si>
  <si>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</si>
  <si>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</si>
  <si>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</si>
  <si>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</si>
  <si>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</si>
  <si>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</si>
  <si>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</si>
  <si>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</si>
  <si>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</si>
  <si>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</si>
  <si>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</si>
  <si>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</si>
  <si>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</si>
  <si>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</si>
  <si>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</si>
  <si>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</si>
  <si>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</si>
  <si>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</si>
  <si>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</si>
  <si>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</si>
  <si>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</si>
  <si>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</si>
  <si>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</si>
  <si>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</si>
  <si>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</si>
  <si>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</si>
  <si>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</si>
  <si>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</si>
  <si>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</si>
  <si>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</si>
  <si>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</si>
  <si>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</si>
  <si>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</si>
  <si>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</si>
  <si>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</si>
  <si>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</si>
  <si>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</si>
  <si>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</si>
  <si>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</si>
  <si>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</si>
  <si>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</si>
  <si>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</si>
  <si>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</si>
  <si>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</si>
  <si>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</si>
  <si>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</si>
  <si>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</si>
  <si>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</si>
  <si>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</si>
  <si>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</si>
  <si>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</si>
  <si>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</si>
  <si>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</si>
  <si>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</si>
  <si>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</si>
  <si>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</si>
  <si>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</si>
  <si>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</si>
  <si>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</si>
  <si>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</si>
  <si>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</si>
  <si>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</si>
  <si>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</si>
  <si>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</si>
  <si>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</si>
  <si>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</si>
  <si>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</si>
  <si>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</si>
  <si>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</si>
  <si>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</si>
  <si>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</si>
  <si>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</si>
  <si>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</si>
  <si>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</si>
  <si>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</si>
  <si>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</si>
  <si>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</si>
  <si>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</si>
  <si>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</si>
  <si>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</si>
  <si>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</si>
  <si>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</si>
  <si>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</si>
  <si>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</si>
  <si>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</si>
  <si>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</si>
  <si>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</si>
  <si>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</si>
  <si>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</si>
  <si>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</si>
  <si>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</si>
  <si>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</si>
  <si>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</si>
  <si>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</si>
  <si>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</si>
  <si>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</si>
  <si>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</si>
  <si>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</si>
  <si>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</si>
  <si>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</si>
  <si>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</si>
  <si>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</si>
  <si>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</si>
  <si>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</si>
  <si>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</si>
  <si>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</si>
  <si>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</si>
  <si>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</si>
  <si>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</si>
  <si>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</si>
  <si>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</si>
  <si>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</si>
  <si>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</si>
  <si>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</si>
  <si>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</si>
  <si>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</si>
  <si>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</si>
  <si>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</si>
  <si>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</si>
  <si>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</si>
  <si>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</si>
  <si>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</si>
  <si>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</si>
  <si>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</si>
  <si>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</si>
  <si>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</si>
  <si>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</si>
  <si>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</si>
  <si>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</si>
  <si>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</si>
  <si>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</si>
  <si>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</si>
  <si>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</si>
  <si>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</si>
  <si>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</si>
  <si>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</si>
  <si>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</si>
  <si>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</si>
  <si>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</si>
  <si>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</si>
  <si>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</si>
  <si>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</si>
  <si>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</si>
  <si>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</si>
  <si>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</si>
  <si>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</si>
  <si>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</si>
  <si>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</si>
  <si>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</si>
  <si>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</si>
  <si>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</si>
  <si>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</si>
  <si>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</si>
  <si>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</si>
  <si>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</si>
  <si>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</si>
  <si>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</si>
  <si>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</si>
  <si>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</si>
  <si>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</si>
  <si>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</si>
  <si>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</si>
  <si>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</si>
  <si>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</si>
  <si>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</si>
  <si>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</si>
  <si>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</si>
  <si>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</si>
  <si>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</si>
  <si>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</si>
  <si>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</si>
  <si>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</si>
  <si>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</si>
  <si>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</si>
  <si>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</si>
  <si>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</si>
  <si>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</si>
  <si>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</si>
  <si>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</si>
  <si>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</si>
  <si>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</si>
  <si>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</si>
  <si>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</si>
  <si>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</si>
  <si>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</si>
  <si>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</si>
  <si>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</si>
  <si>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</si>
  <si>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</si>
  <si>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</si>
  <si>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</si>
  <si>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</si>
  <si>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</si>
  <si>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</si>
  <si>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</si>
  <si>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</si>
  <si>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</si>
  <si>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</si>
  <si>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</si>
  <si>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</si>
  <si>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</si>
  <si>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</si>
  <si>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</si>
  <si>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</si>
  <si>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</si>
  <si>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</si>
  <si>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</si>
  <si>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</si>
  <si>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</si>
  <si>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</si>
  <si>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</si>
  <si>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</si>
  <si>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</si>
  <si>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</si>
  <si>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</si>
  <si>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</si>
  <si>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</si>
  <si>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</si>
  <si>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</si>
  <si>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</si>
  <si>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</si>
  <si>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</si>
  <si>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</si>
  <si>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</si>
  <si>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</si>
  <si>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</si>
  <si>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</si>
  <si>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</si>
  <si>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</si>
  <si>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</si>
  <si>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</si>
  <si>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</si>
  <si>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</si>
  <si>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</si>
  <si>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</si>
  <si>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</si>
  <si>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</si>
  <si>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</si>
  <si>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</si>
  <si>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</si>
  <si>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</si>
  <si>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</si>
  <si>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</si>
  <si>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</si>
  <si>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</si>
  <si>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</si>
  <si>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</si>
  <si>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</si>
  <si>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</si>
  <si>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</si>
  <si>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</si>
  <si>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</si>
  <si>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</si>
  <si>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</si>
  <si>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</si>
  <si>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</si>
  <si>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</si>
  <si>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</si>
  <si>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</si>
  <si>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</si>
  <si>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</si>
  <si>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</si>
  <si>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</si>
  <si>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</si>
  <si>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</si>
  <si>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</si>
  <si>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</si>
  <si>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</si>
  <si>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</si>
  <si>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</si>
  <si>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</si>
  <si>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</si>
  <si>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</si>
  <si>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</si>
  <si>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</si>
  <si>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</si>
  <si>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</si>
  <si>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</si>
  <si>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</si>
  <si>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</si>
  <si>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</si>
  <si>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</si>
  <si>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</si>
  <si>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</si>
  <si>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</si>
  <si>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</si>
  <si>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</si>
  <si>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</si>
  <si>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</si>
  <si>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</si>
  <si>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</si>
  <si>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</si>
  <si>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</si>
  <si>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</si>
  <si>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</si>
  <si>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</si>
  <si>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</si>
  <si>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</si>
  <si>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</si>
  <si>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</si>
  <si>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</si>
  <si>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</si>
  <si>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</si>
  <si>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</si>
  <si>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</si>
  <si>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</si>
  <si>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</si>
  <si>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</si>
  <si>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</si>
  <si>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</si>
  <si>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</si>
  <si>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</si>
  <si>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</si>
  <si>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</si>
  <si>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</si>
  <si>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</si>
  <si>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</si>
  <si>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</si>
  <si>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</si>
  <si>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</si>
  <si>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</si>
  <si>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</si>
  <si>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</si>
  <si>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</si>
  <si>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</si>
  <si>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</si>
  <si>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</si>
  <si>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</si>
  <si>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</si>
  <si>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</si>
  <si>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</si>
  <si>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</si>
  <si>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</si>
  <si>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</si>
  <si>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</si>
  <si>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</si>
  <si>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</si>
  <si>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</si>
  <si>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</si>
  <si>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</si>
  <si>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</si>
  <si>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</si>
  <si>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</si>
  <si>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</si>
  <si>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</si>
  <si>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</si>
  <si>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</si>
  <si>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</si>
  <si>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</si>
  <si>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</si>
  <si>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</si>
  <si>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</si>
  <si>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</si>
  <si>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</si>
  <si>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</si>
  <si>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</si>
  <si>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</si>
  <si>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</si>
  <si>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</si>
  <si>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</si>
  <si>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</si>
  <si>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</si>
  <si>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</si>
  <si>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</si>
  <si>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</si>
  <si>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</si>
  <si>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</si>
  <si>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</si>
  <si>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</si>
  <si>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</si>
  <si>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</si>
  <si>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</si>
  <si>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</si>
  <si>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</si>
  <si>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</si>
  <si>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</si>
  <si>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</si>
  <si>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</si>
  <si>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</si>
  <si>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</si>
  <si>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</si>
  <si>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</si>
  <si>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</si>
  <si>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</si>
  <si>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</si>
  <si>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</si>
  <si>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</si>
  <si>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</si>
  <si>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</si>
  <si>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</si>
  <si>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</si>
  <si>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</si>
  <si>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</si>
  <si>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</si>
  <si>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</si>
  <si>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</si>
  <si>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</si>
  <si>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</si>
  <si>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</si>
  <si>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</si>
  <si>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</si>
  <si>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</si>
  <si>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</si>
  <si>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</si>
  <si>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</si>
  <si>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</si>
  <si>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</si>
  <si>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</si>
  <si>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</si>
  <si>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</si>
  <si>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</si>
  <si>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</si>
  <si>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</si>
  <si>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</si>
  <si>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</si>
  <si>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</si>
  <si>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</si>
  <si>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</si>
  <si>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</si>
  <si>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</si>
  <si>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</si>
  <si>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</si>
  <si>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</si>
  <si>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</si>
  <si>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</si>
  <si>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</si>
  <si>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</si>
  <si>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</si>
  <si>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</si>
  <si>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</si>
  <si>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</si>
  <si>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</si>
  <si>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</si>
  <si>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</si>
  <si>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</si>
  <si>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</si>
  <si>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</si>
  <si>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</si>
  <si>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</si>
  <si>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</si>
  <si>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</si>
  <si>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</si>
  <si>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</si>
  <si>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</si>
  <si>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</si>
  <si>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</si>
  <si>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</si>
  <si>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</si>
  <si>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</si>
  <si>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</si>
  <si>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</si>
  <si>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</si>
  <si>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</si>
  <si>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</si>
  <si>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</si>
  <si>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</si>
  <si>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</si>
  <si>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</si>
  <si>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</si>
  <si>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</si>
  <si>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</si>
  <si>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</si>
  <si>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</si>
  <si>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</si>
  <si>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</si>
  <si>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</si>
  <si>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</si>
  <si>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</si>
  <si>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</si>
  <si>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</si>
  <si>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</si>
  <si>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</si>
  <si>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</si>
  <si>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</si>
  <si>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</si>
  <si>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</si>
  <si>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</si>
  <si>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</si>
  <si>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</si>
  <si>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</si>
  <si>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</si>
  <si>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</si>
  <si>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</si>
  <si>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</si>
  <si>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</si>
  <si>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</si>
  <si>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</si>
  <si>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</si>
  <si>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</si>
  <si>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</si>
  <si>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</si>
  <si>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</si>
  <si>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</si>
  <si>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</si>
  <si>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</si>
  <si>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</si>
  <si>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</si>
  <si>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</si>
  <si>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</si>
  <si>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</si>
  <si>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</si>
  <si>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</si>
  <si>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</si>
  <si>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</si>
  <si>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</si>
  <si>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</si>
  <si>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</si>
  <si>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</si>
  <si>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</si>
  <si>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</si>
  <si>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</si>
  <si>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</si>
  <si>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</si>
  <si>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</si>
  <si>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</si>
  <si>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</si>
  <si>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</si>
  <si>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</si>
  <si>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</si>
  <si>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</si>
  <si>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</si>
  <si>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</si>
  <si>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</si>
  <si>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</si>
  <si>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</si>
  <si>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</si>
  <si>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</si>
  <si>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</si>
  <si>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</si>
  <si>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</si>
  <si>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</si>
  <si>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</si>
  <si>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</si>
  <si>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</si>
  <si>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</si>
  <si>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</si>
  <si>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</si>
  <si>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</si>
  <si>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</si>
  <si>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</si>
  <si>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</si>
  <si>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</si>
  <si>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</si>
  <si>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</si>
  <si>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</si>
  <si>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</si>
  <si>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</si>
  <si>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</si>
  <si>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</si>
  <si>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</si>
  <si>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</si>
  <si>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</si>
  <si>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</si>
  <si>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</si>
  <si>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</si>
  <si>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</si>
  <si>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</si>
  <si>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</si>
  <si>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</si>
  <si>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</si>
  <si>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</si>
  <si>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</si>
  <si>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</si>
  <si>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</si>
  <si>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</si>
  <si>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</si>
  <si>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</si>
  <si>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</si>
  <si>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</si>
  <si>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</si>
  <si>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</si>
  <si>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</si>
  <si>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</si>
  <si>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</si>
  <si>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</si>
  <si>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</si>
  <si>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</si>
  <si>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</si>
  <si>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</si>
  <si>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</si>
  <si>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</si>
  <si>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</si>
  <si>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</si>
  <si>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</si>
  <si>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</si>
  <si>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</si>
  <si>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</si>
  <si>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</si>
  <si>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</si>
  <si>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</si>
  <si>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</si>
  <si>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</si>
  <si>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</si>
  <si>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</si>
  <si>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</si>
  <si>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</si>
  <si>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</si>
  <si>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</si>
  <si>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</si>
  <si>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</si>
  <si>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</si>
  <si>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</si>
  <si>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</si>
  <si>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</si>
  <si>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</si>
  <si>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</si>
  <si>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</si>
  <si>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</si>
  <si>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</si>
  <si>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</si>
  <si>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</si>
  <si>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</si>
  <si>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</si>
  <si>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</si>
  <si>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</si>
  <si>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</si>
  <si>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</si>
  <si>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</si>
  <si>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</si>
  <si>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</si>
  <si>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</si>
  <si>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</si>
  <si>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</si>
  <si>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</si>
  <si>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</si>
  <si>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</si>
  <si>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</si>
  <si>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</si>
  <si>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</si>
  <si>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</si>
  <si>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</si>
  <si>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</si>
  <si>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</si>
  <si>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</si>
  <si>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</si>
  <si>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</si>
  <si>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</si>
  <si>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</si>
  <si>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</si>
  <si>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</si>
  <si>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</si>
  <si>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</si>
  <si>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</si>
  <si>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</si>
  <si>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</si>
  <si>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</si>
  <si>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</si>
  <si>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</si>
  <si>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</si>
  <si>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</si>
  <si>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</si>
  <si>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</si>
  <si>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</si>
  <si>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</si>
  <si>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</si>
  <si>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</si>
  <si>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</si>
  <si>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</si>
  <si>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</si>
  <si>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</si>
  <si>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</si>
  <si>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</si>
  <si>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</si>
  <si>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</si>
  <si>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</si>
  <si>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</si>
  <si>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</si>
  <si>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</si>
  <si>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</si>
  <si>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</si>
  <si>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</si>
  <si>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</si>
  <si>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</si>
  <si>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</si>
  <si>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</si>
  <si>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</si>
  <si>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</si>
  <si>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</si>
  <si>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</si>
  <si>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</si>
  <si>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</si>
  <si>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</si>
  <si>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</si>
  <si>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</si>
  <si>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</si>
  <si>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</si>
  <si>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</si>
  <si>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</si>
  <si>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</si>
  <si>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</si>
  <si>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</si>
  <si>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</si>
  <si>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</si>
  <si>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</si>
  <si>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</si>
  <si>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</si>
  <si>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</si>
  <si>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</si>
  <si>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</si>
  <si>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</si>
  <si>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</si>
  <si>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</si>
  <si>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</si>
  <si>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</si>
  <si>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</si>
  <si>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</si>
  <si>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</si>
  <si>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</si>
  <si>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</si>
  <si>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</si>
  <si>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</si>
  <si>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</si>
  <si>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</si>
  <si>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</si>
  <si>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</si>
  <si>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</si>
  <si>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</si>
  <si>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</si>
  <si>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</si>
  <si>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</si>
  <si>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</si>
  <si>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</si>
  <si>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</si>
  <si>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</si>
  <si>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</si>
  <si>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</si>
  <si>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</si>
  <si>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</si>
  <si>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</si>
  <si>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</si>
  <si>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</si>
  <si>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</si>
  <si>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</si>
  <si>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</si>
  <si>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</si>
  <si>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</si>
  <si>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</si>
  <si>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</si>
  <si>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</si>
  <si>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</si>
  <si>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</si>
  <si>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</si>
  <si>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</si>
  <si>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</si>
  <si>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</si>
  <si>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</si>
  <si>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</si>
  <si>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</si>
  <si>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</si>
  <si>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</si>
  <si>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</si>
  <si>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</si>
  <si>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</si>
  <si>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</si>
  <si>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</si>
  <si>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</si>
  <si>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</si>
  <si>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</si>
  <si>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</si>
  <si>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</si>
  <si>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</si>
  <si>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</si>
  <si>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</si>
  <si>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</si>
  <si>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</si>
  <si>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</si>
  <si>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</si>
  <si>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</si>
  <si>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</si>
  <si>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</si>
  <si>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</si>
  <si>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</si>
  <si>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</si>
  <si>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</si>
  <si>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</si>
  <si>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</si>
  <si>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</si>
  <si>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</si>
  <si>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</si>
  <si>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</si>
  <si>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</si>
  <si>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</si>
  <si>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</si>
  <si>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</si>
  <si>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</si>
  <si>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</si>
  <si>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</si>
  <si>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</si>
  <si>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</si>
  <si>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</si>
  <si>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</si>
  <si>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</si>
  <si>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</si>
  <si>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</si>
  <si>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</si>
  <si>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</si>
  <si>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</si>
  <si>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</si>
  <si>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</si>
  <si>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</si>
  <si>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</si>
  <si>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</si>
  <si>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</si>
  <si>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</si>
  <si>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</si>
  <si>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</si>
  <si>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</si>
  <si>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</si>
  <si>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</si>
  <si>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</si>
  <si>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</si>
  <si>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</si>
  <si>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</si>
  <si>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</si>
  <si>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</si>
  <si>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</si>
  <si>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</si>
  <si>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</si>
  <si>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</si>
  <si>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</si>
  <si>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</si>
  <si>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</si>
  <si>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</si>
  <si>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</si>
  <si>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</si>
  <si>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</si>
  <si>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</si>
  <si>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</si>
  <si>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</si>
  <si>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</si>
  <si>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</si>
  <si>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</si>
  <si>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</si>
  <si>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</si>
  <si>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</si>
  <si>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</si>
  <si>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</si>
  <si>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</si>
  <si>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</si>
  <si>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</si>
  <si>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</si>
  <si>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</si>
  <si>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</si>
  <si>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</si>
  <si>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</si>
  <si>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</si>
  <si>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</si>
  <si>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</si>
  <si>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</si>
  <si>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</si>
  <si>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</si>
  <si>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</si>
  <si>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</si>
  <si>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</si>
  <si>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</si>
  <si>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</si>
  <si>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</si>
  <si>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</si>
  <si>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</si>
  <si>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</si>
  <si>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</si>
  <si>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</si>
  <si>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</si>
  <si>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</si>
  <si>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</si>
  <si>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</si>
  <si>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</si>
  <si>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</si>
  <si>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</si>
  <si>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</si>
  <si>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</si>
  <si>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</si>
  <si>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</si>
  <si>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</si>
  <si>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</si>
  <si>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</si>
  <si>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</si>
  <si>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</si>
  <si>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</si>
  <si>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</si>
  <si>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</si>
  <si>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</si>
  <si>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</si>
  <si>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</si>
  <si>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</si>
  <si>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</si>
  <si>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</si>
  <si>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</si>
  <si>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</si>
  <si>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</si>
  <si>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</si>
  <si>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</si>
  <si>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</si>
  <si>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</si>
  <si>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</si>
  <si>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</si>
  <si>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</si>
  <si>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</si>
  <si>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</si>
  <si>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</si>
  <si>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</si>
  <si>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</si>
  <si>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</si>
  <si>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</si>
  <si>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</si>
  <si>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</si>
  <si>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</si>
  <si>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</si>
  <si>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</si>
  <si>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</si>
  <si>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</si>
  <si>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</si>
  <si>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</si>
  <si>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</si>
  <si>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</si>
  <si>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</si>
  <si>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</si>
  <si>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</si>
  <si>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</si>
  <si>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</si>
  <si>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</si>
  <si>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</si>
  <si>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</si>
  <si>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</si>
  <si>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</si>
  <si>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</si>
  <si>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</si>
  <si>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</si>
  <si>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</si>
  <si>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</si>
  <si>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</si>
  <si>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</si>
  <si>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</si>
  <si>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</si>
  <si>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</si>
  <si>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</si>
  <si>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</si>
  <si>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</si>
  <si>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</si>
  <si>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</si>
  <si>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</si>
  <si>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</si>
  <si>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</si>
  <si>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</si>
  <si>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</si>
  <si>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</si>
  <si>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</si>
  <si>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</si>
  <si>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</si>
  <si>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</si>
  <si>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</si>
  <si>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</si>
  <si>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</si>
  <si>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</si>
  <si>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</si>
  <si>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</si>
  <si>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</si>
  <si>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</si>
  <si>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</si>
  <si>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</si>
  <si>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</si>
  <si>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</si>
  <si>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</si>
  <si>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</si>
  <si>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</si>
  <si>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</si>
  <si>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</si>
  <si>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</si>
  <si>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</si>
  <si>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</si>
  <si>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</si>
  <si>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</si>
  <si>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</si>
  <si>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</si>
  <si>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</si>
  <si>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</si>
  <si>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</si>
  <si>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</si>
  <si>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</si>
  <si>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</si>
  <si>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</si>
  <si>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</si>
  <si>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</si>
  <si>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</si>
  <si>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</si>
  <si>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</si>
  <si>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</si>
  <si>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</si>
  <si>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</si>
  <si>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</si>
  <si>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</si>
  <si>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</si>
  <si>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</si>
  <si>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</si>
  <si>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</si>
  <si>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</si>
  <si>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</si>
  <si>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</si>
  <si>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</si>
  <si>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</si>
  <si>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</si>
  <si>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</si>
  <si>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</si>
  <si>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</si>
  <si>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</si>
  <si>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</si>
  <si>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</si>
  <si>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</si>
  <si>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</si>
  <si>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</si>
  <si>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</si>
  <si>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</si>
  <si>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</si>
  <si>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</si>
  <si>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</si>
  <si>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</si>
  <si>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</si>
  <si>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</si>
  <si>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</si>
  <si>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</si>
  <si>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</si>
  <si>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</si>
  <si>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</si>
  <si>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</si>
  <si>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</si>
  <si>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</si>
  <si>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</si>
  <si>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</si>
  <si>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</si>
  <si>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</si>
  <si>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</si>
  <si>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</si>
  <si>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</si>
  <si>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</si>
  <si>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</si>
  <si>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</si>
  <si>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</si>
  <si>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</si>
  <si>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</si>
  <si>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</si>
  <si>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</si>
  <si>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</si>
  <si>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</si>
  <si>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</si>
  <si>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</si>
  <si>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</si>
  <si>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</si>
  <si>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</si>
  <si>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</si>
  <si>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</si>
  <si>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</si>
  <si>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</si>
  <si>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</si>
  <si>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</si>
  <si>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</si>
  <si>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</si>
  <si>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</si>
  <si>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</si>
  <si>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</si>
  <si>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</si>
  <si>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</si>
  <si>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</si>
  <si>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</si>
  <si>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</si>
  <si>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</si>
  <si>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</si>
  <si>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</si>
  <si>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</si>
  <si>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</si>
  <si>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</si>
  <si>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</si>
  <si>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</si>
  <si>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</si>
  <si>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</si>
  <si>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</si>
  <si>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</si>
  <si>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</si>
  <si>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</si>
  <si>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</si>
  <si>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</si>
  <si>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</si>
  <si>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</si>
  <si>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</si>
  <si>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</si>
  <si>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</si>
  <si>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</si>
  <si>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</si>
  <si>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</si>
  <si>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</si>
  <si>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</si>
  <si>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</si>
  <si>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</si>
  <si>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</si>
  <si>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</si>
  <si>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</si>
  <si>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</si>
  <si>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</si>
  <si>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</si>
  <si>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</si>
  <si>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</si>
  <si>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</si>
  <si>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</si>
  <si>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</si>
  <si>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</si>
  <si>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</si>
  <si>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</si>
  <si>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</si>
  <si>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</si>
  <si>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</si>
  <si>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</si>
  <si>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</si>
  <si>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</si>
  <si>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</si>
  <si>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</si>
  <si>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</si>
  <si>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</si>
  <si>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</si>
  <si>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</si>
  <si>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</si>
  <si>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</si>
  <si>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</si>
  <si>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</si>
  <si>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</si>
  <si>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</si>
  <si>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</si>
  <si>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</si>
  <si>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</si>
  <si>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</si>
  <si>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</si>
  <si>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</si>
  <si>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</si>
  <si>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</si>
  <si>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</si>
  <si>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</si>
  <si>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</si>
  <si>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</si>
  <si>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</si>
  <si>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</si>
  <si>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</si>
  <si>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</si>
  <si>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</si>
  <si>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</si>
  <si>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</si>
  <si>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</si>
  <si>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</si>
  <si>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</si>
  <si>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</si>
  <si>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</si>
  <si>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</si>
  <si>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</si>
  <si>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</si>
  <si>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</si>
  <si>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</si>
  <si>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</si>
  <si>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</si>
  <si>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</si>
  <si>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</si>
  <si>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</si>
  <si>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</si>
  <si>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</si>
  <si>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</si>
  <si>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</si>
  <si>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</si>
  <si>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</si>
  <si>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</si>
  <si>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</si>
  <si>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</si>
  <si>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</si>
  <si>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</si>
  <si>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</si>
  <si>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</si>
  <si>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</si>
  <si>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</si>
  <si>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</si>
  <si>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</si>
  <si>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</si>
  <si>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</si>
  <si>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</si>
  <si>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</si>
  <si>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</si>
  <si>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</si>
  <si>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</si>
  <si>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</si>
  <si>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</si>
  <si>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</si>
  <si>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</si>
  <si>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</si>
  <si>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</si>
  <si>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</si>
  <si>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</si>
  <si>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</si>
  <si>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</si>
  <si>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</si>
  <si>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</si>
  <si>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</si>
  <si>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</si>
  <si>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</si>
  <si>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</si>
  <si>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</si>
  <si>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</si>
  <si>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</si>
  <si>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</si>
  <si>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</si>
  <si>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</si>
  <si>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</si>
  <si>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</si>
  <si>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</si>
  <si>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</si>
  <si>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</si>
  <si>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</si>
  <si>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</si>
  <si>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</si>
  <si>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</si>
  <si>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</si>
  <si>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</si>
  <si>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</si>
  <si>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</si>
  <si>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</si>
  <si>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</si>
  <si>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</si>
  <si>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</si>
  <si>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</si>
  <si>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</si>
  <si>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</si>
  <si>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</si>
  <si>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</si>
  <si>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</si>
  <si>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</si>
  <si>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</si>
  <si>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</si>
  <si>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</si>
  <si>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</si>
  <si>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</si>
  <si>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</si>
  <si>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</si>
  <si>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</si>
  <si>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</si>
  <si>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</si>
  <si>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</si>
  <si>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</si>
  <si>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</si>
  <si>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</si>
  <si>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</si>
  <si>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</si>
  <si>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</si>
  <si>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</si>
  <si>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</si>
  <si>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</si>
  <si>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</si>
  <si>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</si>
  <si>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</si>
  <si>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</si>
  <si>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</si>
  <si>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</si>
  <si>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</si>
  <si>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</si>
  <si>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</si>
  <si>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</si>
  <si>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</si>
  <si>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</si>
  <si>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</si>
  <si>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</si>
  <si>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</si>
  <si>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</si>
  <si>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</si>
  <si>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</si>
  <si>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</si>
  <si>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</si>
  <si>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</si>
  <si>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</si>
  <si>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</si>
  <si>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</si>
  <si>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</si>
  <si>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</si>
  <si>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</si>
  <si>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</si>
  <si>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</si>
  <si>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</si>
  <si>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</si>
  <si>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</si>
  <si>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</si>
  <si>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</si>
  <si>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</si>
  <si>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</si>
  <si>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</si>
  <si>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</si>
  <si>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</si>
  <si>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</si>
  <si>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</si>
  <si>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</si>
  <si>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</si>
  <si>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</si>
  <si>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</si>
  <si>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</si>
  <si>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</si>
  <si>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</si>
  <si>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</si>
  <si>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</si>
  <si>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</si>
  <si>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</si>
  <si>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</si>
  <si>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</si>
  <si>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</si>
  <si>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</si>
  <si>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</si>
  <si>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</si>
  <si>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</si>
  <si>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</si>
  <si>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</si>
  <si>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</si>
  <si>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</si>
  <si>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</si>
  <si>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</si>
  <si>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</si>
  <si>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</si>
  <si>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</si>
  <si>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</si>
  <si>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</si>
  <si>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</si>
  <si>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</si>
  <si>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</si>
  <si>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</si>
  <si>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</si>
  <si>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</si>
  <si>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</si>
  <si>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</si>
  <si>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</si>
  <si>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</si>
  <si>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</si>
  <si>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</si>
  <si>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</si>
  <si>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</si>
  <si>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</si>
  <si>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</si>
  <si>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</si>
  <si>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</si>
  <si>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</si>
  <si>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</si>
  <si>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</si>
  <si>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</si>
  <si>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</si>
  <si>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</si>
  <si>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</si>
  <si>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</si>
  <si>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</si>
  <si>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</si>
  <si>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</si>
  <si>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</si>
  <si>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</si>
  <si>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</si>
  <si>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</si>
  <si>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</si>
  <si>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</si>
  <si>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</si>
  <si>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</si>
  <si>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</si>
  <si>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</si>
  <si>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</si>
  <si>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</si>
  <si>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</si>
  <si>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</si>
  <si>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</si>
  <si>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</si>
  <si>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</si>
  <si>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</si>
  <si>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</si>
  <si>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</si>
  <si>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</si>
  <si>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</si>
  <si>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</si>
  <si>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</si>
  <si>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</si>
  <si>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</si>
  <si>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</si>
  <si>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</si>
  <si>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</si>
  <si>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</si>
  <si>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</si>
  <si>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</si>
  <si>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</si>
  <si>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</si>
  <si>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</si>
  <si>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</si>
  <si>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</si>
  <si>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</si>
  <si>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</si>
  <si>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</si>
  <si>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</si>
  <si>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</si>
  <si>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</si>
  <si>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</si>
  <si>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</si>
  <si>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</si>
  <si>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</si>
  <si>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</si>
  <si>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</si>
  <si>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</si>
  <si>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</si>
  <si>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</si>
  <si>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</si>
  <si>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</si>
  <si>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</si>
  <si>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</si>
  <si>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</si>
  <si>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</si>
  <si>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</si>
  <si>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</si>
  <si>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</si>
  <si>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</si>
  <si>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</si>
  <si>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</si>
  <si>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</si>
  <si>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</si>
  <si>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</si>
  <si>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</si>
  <si>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</si>
  <si>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</si>
  <si>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</si>
  <si>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</si>
  <si>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</si>
  <si>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</si>
  <si>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</si>
  <si>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</si>
  <si>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</si>
  <si>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</si>
  <si>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</si>
  <si>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</si>
  <si>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</si>
  <si>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</si>
  <si>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</si>
  <si>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</si>
  <si>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</si>
  <si>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</si>
  <si>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</si>
  <si>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</si>
  <si>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</si>
  <si>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</si>
  <si>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</si>
  <si>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</si>
  <si>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</si>
  <si>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</si>
  <si>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</si>
  <si>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</si>
  <si>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</si>
  <si>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</si>
  <si>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</si>
  <si>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</si>
  <si>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</si>
  <si>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</si>
  <si>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</si>
  <si>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</si>
  <si>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</si>
  <si>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</si>
  <si>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</si>
  <si>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</si>
  <si>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</si>
  <si>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</si>
  <si>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</si>
  <si>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</si>
  <si>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</si>
  <si>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</si>
  <si>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</si>
  <si>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</si>
  <si>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</si>
  <si>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</si>
  <si>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</si>
  <si>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</si>
  <si>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</si>
  <si>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</si>
  <si>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</si>
  <si>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</si>
  <si>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</si>
  <si>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</si>
  <si>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</si>
  <si>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</si>
  <si>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</si>
  <si>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</si>
  <si>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</si>
  <si>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</si>
  <si>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</si>
  <si>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</si>
  <si>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</si>
  <si>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</si>
  <si>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</si>
  <si>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</si>
  <si>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</si>
  <si>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</si>
  <si>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</si>
  <si>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</si>
  <si>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</si>
  <si>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</si>
  <si>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</si>
  <si>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</si>
  <si>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</si>
  <si>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</si>
  <si>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</si>
  <si>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</si>
  <si>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</si>
  <si>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</si>
  <si>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</si>
  <si>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</si>
  <si>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</si>
  <si>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</si>
  <si>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</si>
  <si>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</si>
  <si>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</si>
  <si>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</si>
  <si>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</si>
  <si>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</si>
  <si>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</si>
  <si>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</si>
  <si>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</si>
  <si>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</si>
  <si>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</si>
  <si>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</si>
  <si>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</si>
  <si>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</si>
  <si>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</si>
  <si>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</si>
  <si>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</si>
  <si>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</si>
  <si>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</si>
  <si>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</si>
  <si>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</si>
  <si>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</si>
  <si>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</si>
  <si>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</si>
  <si>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</si>
  <si>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</si>
  <si>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</si>
  <si>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</si>
  <si>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</si>
  <si>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</si>
  <si>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</si>
  <si>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</si>
  <si>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</si>
  <si>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</si>
  <si>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</si>
  <si>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</si>
  <si>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</si>
  <si>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</si>
  <si>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</si>
  <si>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</si>
  <si>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</si>
  <si>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</si>
  <si>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</si>
  <si>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</si>
  <si>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</si>
  <si>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</si>
  <si>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</si>
  <si>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</si>
  <si>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</si>
  <si>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</si>
  <si>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</si>
  <si>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</si>
  <si>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</si>
  <si>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</si>
  <si>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</si>
  <si>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</si>
  <si>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</si>
  <si>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</si>
  <si>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</si>
  <si>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</si>
  <si>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</si>
  <si>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</si>
  <si>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</si>
  <si>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</si>
  <si>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</si>
  <si>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</si>
  <si>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</si>
  <si>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</si>
  <si>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</si>
  <si>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</si>
  <si>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</si>
  <si>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</si>
  <si>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</si>
  <si>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</si>
  <si>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</si>
  <si>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</si>
  <si>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</si>
  <si>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</si>
  <si>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</si>
  <si>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</si>
  <si>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</si>
  <si>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</si>
  <si>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</si>
  <si>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</si>
  <si>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</si>
  <si>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</si>
  <si>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</si>
  <si>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</si>
  <si>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</si>
  <si>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</si>
  <si>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</si>
  <si>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</si>
  <si>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</si>
  <si>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</si>
  <si>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</si>
  <si>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</si>
  <si>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</si>
  <si>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</si>
  <si>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</si>
  <si>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</si>
  <si>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</si>
  <si>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</si>
  <si>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</si>
  <si>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</si>
  <si>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</si>
  <si>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</si>
  <si>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</si>
  <si>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</si>
  <si>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</si>
  <si>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</si>
  <si>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</si>
  <si>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</si>
  <si>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</si>
  <si>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</si>
  <si>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</si>
  <si>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</si>
  <si>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</si>
  <si>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</si>
  <si>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</si>
  <si>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</si>
  <si>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</si>
  <si>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</si>
  <si>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</si>
  <si>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</si>
  <si>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</si>
  <si>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</si>
  <si>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</si>
  <si>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</si>
  <si>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</si>
  <si>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</si>
  <si>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</si>
  <si>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</si>
  <si>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</si>
  <si>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</si>
  <si>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</si>
  <si>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</si>
  <si>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</si>
  <si>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</si>
  <si>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</si>
  <si>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</si>
  <si>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</si>
  <si>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</si>
  <si>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</si>
  <si>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</si>
  <si>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</si>
  <si>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</si>
  <si>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</si>
  <si>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</si>
  <si>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</si>
  <si>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</si>
  <si>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</si>
  <si>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</si>
  <si>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</si>
  <si>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</si>
  <si>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</si>
  <si>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</si>
  <si>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</si>
  <si>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</si>
  <si>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</si>
  <si>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</si>
  <si>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</si>
  <si>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</si>
  <si>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</si>
  <si>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</si>
  <si>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</si>
  <si>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</si>
  <si>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</si>
  <si>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</si>
  <si>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</si>
  <si>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</si>
  <si>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</si>
  <si>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</si>
  <si>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</si>
  <si>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</si>
  <si>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</si>
  <si>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</si>
  <si>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</si>
  <si>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</si>
  <si>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</si>
  <si>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</si>
  <si>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</si>
  <si>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</si>
  <si>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</si>
  <si>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</si>
  <si>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</si>
  <si>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</si>
  <si>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</si>
  <si>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</si>
  <si>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</si>
  <si>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</si>
  <si>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</si>
  <si>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</si>
  <si>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</si>
  <si>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</si>
  <si>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</si>
  <si>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</si>
  <si>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</si>
  <si>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</si>
  <si>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</si>
  <si>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</si>
  <si>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</si>
  <si>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</si>
  <si>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</si>
  <si>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</si>
  <si>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</si>
  <si>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</si>
  <si>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</si>
  <si>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</si>
  <si>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</si>
  <si>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</si>
  <si>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</si>
  <si>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</si>
  <si>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</si>
  <si>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</si>
  <si>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</si>
  <si>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</si>
  <si>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</si>
  <si>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</si>
  <si>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</si>
  <si>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</si>
  <si>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</si>
  <si>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</si>
  <si>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</si>
  <si>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</si>
  <si>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</si>
  <si>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</si>
  <si>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</si>
  <si>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</si>
  <si>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</si>
  <si>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</si>
  <si>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</si>
  <si>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</si>
  <si>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</si>
  <si>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</si>
  <si>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</si>
  <si>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</si>
  <si>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</si>
  <si>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</si>
  <si>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</si>
  <si>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</si>
  <si>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</si>
  <si>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</si>
  <si>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</si>
  <si>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</si>
  <si>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</si>
  <si>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</si>
  <si>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</si>
  <si>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</si>
  <si>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</si>
  <si>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</si>
  <si>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</si>
  <si>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</si>
  <si>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</si>
  <si>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</si>
  <si>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</si>
  <si>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</si>
  <si>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</si>
  <si>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</si>
  <si>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</si>
  <si>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</si>
  <si>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</si>
  <si>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</si>
  <si>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</si>
  <si>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</si>
  <si>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</si>
  <si>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</si>
  <si>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</si>
  <si>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</si>
  <si>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</si>
  <si>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</si>
  <si>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</si>
  <si>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</si>
  <si>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</si>
  <si>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</si>
  <si>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</si>
  <si>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</si>
  <si>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</si>
  <si>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</si>
  <si>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</si>
  <si>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</si>
  <si>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</si>
  <si>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</si>
  <si>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</si>
  <si>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</si>
  <si>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</si>
  <si>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</si>
  <si>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</si>
  <si>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</si>
  <si>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</si>
  <si>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</si>
  <si>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</si>
  <si>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</si>
  <si>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</si>
  <si>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</si>
  <si>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</si>
  <si>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</si>
  <si>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</si>
  <si>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</si>
  <si>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</si>
  <si>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</si>
  <si>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</si>
  <si>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</si>
  <si>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</si>
  <si>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</si>
  <si>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</si>
  <si>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</si>
  <si>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</si>
  <si>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</si>
  <si>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</si>
  <si>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</si>
  <si>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</si>
  <si>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</si>
  <si>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</si>
  <si>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</si>
  <si>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</si>
  <si>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</si>
  <si>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</si>
  <si>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</si>
  <si>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</si>
  <si>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</si>
  <si>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</si>
  <si>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</si>
  <si>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</si>
  <si>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</si>
  <si>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</si>
  <si>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</si>
  <si>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</si>
  <si>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</si>
  <si>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</si>
  <si>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</si>
  <si>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</si>
  <si>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</si>
  <si>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</si>
  <si>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</si>
  <si>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</si>
  <si>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</si>
  <si>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</si>
  <si>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</si>
  <si>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</si>
  <si>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</si>
  <si>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</si>
  <si>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</si>
  <si>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</si>
  <si>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</si>
  <si>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</si>
  <si>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</si>
  <si>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</si>
  <si>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</si>
  <si>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</si>
  <si>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</si>
  <si>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</si>
  <si>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</si>
  <si>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</si>
  <si>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</si>
  <si>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</si>
  <si>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</si>
  <si>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</si>
  <si>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</si>
  <si>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</si>
  <si>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</si>
  <si>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</si>
  <si>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</si>
  <si>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</si>
  <si>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</si>
  <si>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</si>
  <si>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</si>
  <si>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</si>
  <si>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</si>
  <si>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</si>
  <si>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</si>
  <si>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</si>
  <si>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</si>
  <si>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</si>
  <si>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</si>
  <si>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</si>
  <si>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</si>
  <si>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</si>
  <si>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</si>
  <si>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</si>
  <si>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</si>
  <si>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</si>
  <si>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</si>
  <si>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</si>
  <si>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</si>
  <si>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</si>
  <si>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</si>
  <si>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</si>
  <si>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</si>
  <si>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</si>
  <si>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</si>
  <si>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</si>
  <si>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</si>
  <si>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</si>
  <si>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</si>
  <si>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</si>
  <si>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</si>
  <si>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</si>
  <si>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</si>
  <si>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</si>
  <si>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</si>
  <si>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</si>
  <si>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</si>
  <si>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</si>
  <si>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</si>
  <si>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</si>
  <si>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</si>
  <si>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</si>
  <si>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</si>
  <si>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</si>
  <si>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</si>
  <si>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</si>
  <si>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</si>
  <si>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</si>
  <si>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</si>
  <si>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</si>
  <si>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</si>
  <si>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</si>
  <si>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</si>
  <si>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</si>
  <si>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</si>
  <si>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</si>
  <si>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</si>
  <si>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</si>
  <si>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</si>
  <si>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</si>
  <si>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</si>
  <si>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</si>
  <si>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</si>
  <si>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</si>
  <si>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</si>
  <si>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</si>
  <si>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</si>
  <si>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</si>
  <si>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</si>
  <si>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</si>
  <si>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</si>
  <si>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</si>
  <si>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</si>
  <si>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</si>
  <si>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</si>
  <si>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</si>
  <si>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</si>
  <si>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</si>
  <si>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</si>
  <si>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</si>
  <si>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</si>
  <si>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</si>
  <si>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</si>
  <si>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</si>
  <si>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</si>
  <si>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</si>
  <si>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</si>
  <si>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</si>
  <si>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</si>
  <si>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</si>
  <si>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</si>
  <si>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</si>
  <si>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</si>
  <si>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</si>
  <si>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</si>
  <si>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</si>
  <si>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</si>
  <si>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</si>
  <si>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</si>
  <si>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</si>
  <si>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</si>
  <si>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</si>
  <si>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</si>
  <si>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</si>
  <si>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</si>
  <si>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</si>
  <si>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</si>
  <si>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</si>
  <si>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</si>
  <si>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</si>
  <si>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</si>
  <si>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</si>
  <si>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</si>
  <si>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</si>
  <si>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</si>
  <si>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</si>
  <si>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</si>
  <si>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</si>
  <si>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</si>
  <si>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</si>
  <si>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</si>
  <si>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</si>
  <si>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</si>
  <si>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</si>
  <si>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</si>
  <si>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</si>
  <si>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</si>
  <si>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</si>
  <si>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</si>
  <si>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</si>
  <si>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</si>
  <si>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</si>
  <si>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</si>
  <si>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</si>
  <si>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</si>
  <si>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</si>
  <si>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</si>
  <si>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</si>
  <si>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</si>
  <si>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</si>
  <si>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</si>
  <si>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</si>
  <si>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</si>
  <si>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</si>
  <si>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</si>
  <si>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</si>
  <si>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</si>
  <si>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</si>
  <si>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</si>
  <si>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</si>
  <si>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</si>
  <si>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</si>
  <si>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</si>
  <si>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</si>
  <si>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</si>
  <si>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</si>
  <si>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</si>
  <si>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</si>
  <si>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</si>
  <si>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</si>
  <si>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</si>
  <si>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</si>
  <si>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</si>
  <si>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</si>
  <si>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</si>
  <si>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</si>
  <si>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</si>
  <si>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</si>
  <si>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</si>
  <si>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</si>
  <si>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</si>
  <si>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</si>
  <si>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</si>
  <si>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</si>
  <si>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</si>
  <si>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</si>
  <si>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</si>
  <si>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</si>
  <si>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</si>
  <si>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</si>
  <si>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</si>
  <si>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</si>
  <si>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</si>
  <si>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</si>
  <si>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</si>
  <si>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</si>
  <si>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</si>
  <si>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</si>
  <si>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</si>
  <si>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</si>
  <si>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</si>
  <si>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</si>
  <si>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</si>
  <si>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</si>
  <si>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</si>
  <si>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</si>
  <si>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</si>
  <si>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</si>
  <si>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</si>
  <si>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</si>
  <si>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</si>
  <si>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</si>
  <si>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</si>
  <si>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</si>
  <si>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</si>
  <si>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</si>
  <si>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</si>
  <si>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</si>
  <si>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</si>
  <si>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</si>
  <si>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</si>
  <si>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</si>
  <si>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</si>
  <si>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</si>
  <si>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</si>
  <si>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</si>
  <si>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</si>
  <si>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</si>
  <si>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</si>
  <si>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</si>
  <si>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</si>
  <si>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</si>
  <si>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</si>
  <si>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</si>
  <si>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</si>
  <si>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</si>
  <si>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</si>
  <si>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</si>
  <si>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</si>
  <si>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</si>
  <si>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</si>
  <si>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</si>
  <si>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</si>
  <si>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</si>
  <si>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</si>
  <si>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</si>
  <si>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</si>
  <si>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</si>
  <si>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</si>
  <si>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</si>
  <si>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</si>
  <si>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</si>
  <si>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</si>
  <si>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</si>
  <si>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</si>
  <si>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</si>
  <si>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</si>
  <si>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</si>
  <si>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</si>
  <si>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</si>
  <si>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</si>
  <si>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</si>
  <si>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</si>
  <si>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</si>
  <si>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</si>
  <si>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</si>
  <si>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</si>
  <si>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</si>
  <si>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</si>
  <si>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</si>
  <si>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</si>
  <si>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</si>
  <si>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</si>
  <si>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</si>
  <si>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</si>
  <si>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</si>
  <si>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</si>
  <si>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</si>
  <si>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</si>
  <si>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</si>
  <si>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</si>
  <si>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</si>
  <si>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</si>
  <si>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</si>
  <si>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</si>
  <si>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</si>
  <si>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</si>
  <si>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</si>
  <si>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</si>
  <si>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</si>
  <si>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</si>
  <si>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</si>
  <si>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</si>
  <si>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</si>
  <si>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</si>
  <si>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</si>
  <si>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</si>
  <si>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</si>
  <si>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</si>
  <si>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</si>
  <si>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</si>
  <si>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</si>
  <si>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</si>
  <si>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</si>
  <si>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</si>
  <si>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</si>
  <si>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</si>
  <si>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</si>
  <si>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</si>
  <si>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</si>
  <si>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</si>
  <si>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</si>
  <si>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</si>
  <si>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</si>
  <si>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</si>
  <si>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</si>
  <si>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</si>
  <si>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</si>
  <si>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</si>
  <si>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</si>
  <si>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</si>
  <si>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</si>
  <si>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</si>
  <si>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</si>
  <si>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</si>
  <si>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</si>
  <si>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</si>
  <si>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</si>
  <si>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</si>
  <si>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</si>
  <si>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</si>
  <si>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</si>
  <si>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</si>
  <si>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</si>
  <si>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</si>
  <si>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</si>
  <si>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</si>
  <si>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</si>
  <si>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</si>
  <si>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</si>
  <si>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</si>
  <si>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</si>
  <si>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</si>
  <si>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</si>
  <si>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</si>
  <si>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</si>
  <si>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</si>
  <si>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</si>
  <si>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</si>
  <si>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</si>
  <si>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</si>
  <si>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</si>
  <si>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</si>
  <si>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</si>
  <si>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</si>
  <si>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</si>
  <si>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</si>
  <si>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</si>
  <si>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</si>
  <si>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</si>
  <si>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</si>
  <si>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</si>
  <si>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</si>
  <si>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</si>
  <si>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</si>
  <si>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</si>
  <si>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</si>
  <si>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</si>
  <si>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</si>
  <si>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</si>
  <si>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</si>
  <si>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</si>
  <si>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</si>
  <si>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</si>
  <si>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</si>
  <si>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</si>
  <si>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</si>
  <si>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</si>
  <si>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</si>
  <si>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</si>
  <si>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</si>
  <si>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</si>
  <si>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</si>
  <si>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</si>
  <si>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</si>
  <si>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</si>
  <si>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</si>
  <si>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</si>
  <si>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</si>
  <si>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</si>
  <si>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</si>
  <si>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</si>
  <si>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</si>
  <si>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</si>
  <si>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</si>
  <si>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</si>
  <si>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</si>
  <si>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</si>
  <si>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</si>
  <si>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</si>
  <si>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</si>
  <si>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</si>
  <si>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</si>
  <si>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</si>
  <si>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</si>
  <si>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</si>
  <si>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</si>
  <si>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</si>
  <si>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</si>
  <si>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</si>
  <si>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</si>
  <si>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</si>
  <si>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</si>
  <si>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</si>
  <si>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</si>
  <si>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</si>
  <si>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</si>
  <si>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</si>
  <si>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</si>
  <si>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</si>
  <si>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</si>
  <si>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</si>
  <si>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</si>
  <si>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</si>
  <si>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</si>
  <si>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</si>
  <si>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</si>
  <si>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</si>
  <si>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</si>
  <si>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</si>
  <si>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</si>
  <si>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</si>
  <si>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</si>
  <si>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</si>
  <si>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</si>
  <si>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</si>
  <si>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</si>
  <si>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</si>
  <si>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</si>
  <si>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</si>
  <si>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</si>
  <si>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</si>
  <si>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</si>
  <si>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</si>
  <si>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</si>
  <si>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</si>
  <si>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</si>
  <si>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</si>
  <si>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</si>
  <si>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</si>
  <si>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</si>
  <si>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</si>
  <si>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</si>
  <si>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</si>
  <si>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</si>
  <si>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</si>
  <si>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</si>
  <si>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</si>
  <si>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</si>
  <si>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</si>
  <si>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</si>
  <si>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</si>
  <si>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</si>
  <si>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</si>
  <si>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</si>
  <si>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</si>
  <si>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</si>
  <si>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</si>
  <si>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</si>
  <si>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</si>
  <si>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</si>
  <si>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</si>
  <si>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</si>
  <si>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</si>
  <si>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</si>
  <si>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</si>
  <si>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</si>
  <si>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</si>
  <si>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</si>
  <si>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</si>
  <si>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</si>
  <si>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</si>
  <si>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</si>
  <si>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</si>
  <si>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</si>
  <si>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</si>
  <si>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</si>
  <si>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</si>
  <si>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</si>
  <si>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</si>
  <si>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</si>
  <si>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</si>
  <si>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</si>
  <si>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</si>
  <si>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</si>
  <si>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</si>
  <si>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</si>
  <si>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</si>
  <si>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</si>
  <si>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</si>
  <si>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</si>
  <si>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</si>
  <si>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</si>
  <si>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</si>
  <si>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</si>
  <si>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</si>
  <si>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</si>
  <si>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</si>
  <si>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</si>
  <si>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</si>
  <si>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</si>
  <si>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</si>
  <si>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</si>
  <si>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</si>
  <si>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</si>
  <si>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</si>
  <si>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</si>
  <si>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</si>
  <si>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</si>
  <si>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</si>
  <si>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</si>
  <si>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</si>
  <si>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</si>
  <si>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</si>
  <si>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</si>
  <si>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</si>
  <si>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</si>
  <si>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</si>
  <si>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</si>
  <si>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</si>
  <si>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</si>
  <si>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</si>
  <si>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</si>
  <si>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</si>
  <si>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</si>
  <si>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</si>
  <si>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</si>
  <si>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</si>
  <si>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</si>
  <si>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</si>
  <si>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</si>
  <si>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</si>
  <si>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</si>
  <si>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</si>
  <si>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</si>
  <si>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</si>
  <si>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</si>
  <si>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</si>
  <si>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</si>
  <si>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</si>
  <si>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</si>
  <si>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</si>
  <si>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</si>
  <si>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</si>
  <si>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</si>
  <si>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</si>
  <si>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</si>
  <si>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</si>
  <si>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</si>
  <si>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</si>
  <si>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</si>
  <si>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</si>
  <si>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</si>
  <si>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</si>
  <si>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</si>
  <si>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</si>
  <si>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</si>
  <si>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</si>
  <si>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</si>
  <si>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</si>
  <si>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</si>
  <si>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</si>
  <si>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</si>
  <si>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</si>
  <si>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</si>
  <si>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</si>
  <si>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</si>
  <si>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</si>
  <si>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</si>
  <si>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</si>
  <si>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</si>
  <si>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</si>
  <si>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</si>
  <si>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</si>
  <si>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</si>
  <si>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</si>
  <si>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</si>
  <si>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</si>
  <si>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</si>
  <si>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</si>
  <si>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</si>
  <si>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</si>
  <si>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</si>
  <si>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</si>
  <si>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</si>
  <si>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</si>
  <si>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</si>
  <si>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</si>
  <si>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</si>
  <si>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</si>
  <si>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</si>
  <si>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</si>
  <si>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</si>
  <si>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</si>
  <si>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</si>
  <si>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</si>
  <si>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</si>
  <si>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</si>
  <si>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</si>
  <si>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</si>
  <si>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</si>
  <si>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</si>
  <si>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</si>
  <si>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</si>
  <si>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</si>
  <si>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</si>
  <si>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</si>
  <si>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</si>
  <si>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</si>
  <si>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</si>
  <si>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</si>
  <si>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</si>
  <si>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</si>
  <si>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</si>
  <si>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</si>
  <si>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</si>
  <si>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</si>
  <si>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</si>
  <si>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</si>
  <si>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</si>
  <si>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</si>
  <si>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</si>
  <si>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</si>
  <si>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</si>
  <si>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</si>
  <si>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</si>
  <si>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</si>
  <si>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</si>
  <si>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</si>
  <si>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</si>
  <si>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</si>
  <si>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</si>
  <si>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</si>
  <si>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</si>
  <si>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</si>
  <si>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</si>
  <si>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</si>
  <si>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</si>
  <si>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</si>
  <si>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</si>
  <si>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</si>
  <si>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</si>
  <si>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</si>
  <si>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</si>
  <si>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</si>
  <si>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</si>
  <si>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</si>
  <si>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</si>
  <si>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</si>
  <si>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</si>
  <si>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</si>
  <si>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</si>
  <si>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</si>
  <si>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</si>
  <si>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</si>
  <si>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</si>
  <si>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</si>
  <si>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</si>
  <si>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</si>
  <si>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</si>
  <si>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</si>
  <si>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</si>
  <si>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</si>
  <si>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</si>
  <si>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</si>
  <si>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</si>
  <si>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</si>
  <si>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</si>
  <si>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</si>
  <si>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</si>
  <si>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</si>
  <si>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</si>
  <si>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</si>
  <si>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</si>
  <si>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</si>
  <si>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</si>
  <si>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</si>
  <si>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</si>
  <si>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</si>
  <si>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</si>
  <si>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</si>
  <si>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</si>
  <si>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</si>
  <si>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</si>
  <si>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</si>
  <si>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</si>
  <si>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</si>
  <si>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</si>
  <si>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</si>
  <si>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</si>
  <si>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</si>
  <si>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</si>
  <si>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</si>
  <si>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</si>
  <si>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</si>
  <si>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</si>
  <si>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</si>
  <si>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</si>
  <si>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</si>
  <si>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</si>
  <si>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</si>
  <si>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</si>
  <si>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</si>
  <si>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</si>
  <si>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</si>
  <si>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</si>
  <si>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</si>
  <si>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</si>
  <si>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</si>
  <si>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</si>
  <si>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</si>
  <si>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</si>
  <si>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</si>
  <si>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</si>
  <si>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</si>
  <si>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</si>
  <si>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</si>
  <si>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</si>
  <si>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</si>
  <si>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</si>
  <si>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</si>
  <si>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</si>
  <si>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</si>
  <si>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</si>
  <si>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</si>
  <si>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</si>
  <si>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</si>
  <si>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</si>
  <si>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</si>
  <si>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</si>
  <si>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</si>
  <si>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</si>
  <si>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</si>
  <si>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</si>
  <si>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</si>
  <si>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</si>
  <si>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</si>
  <si>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</si>
  <si>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</si>
  <si>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</si>
  <si>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</si>
  <si>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</si>
  <si>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</si>
  <si>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</si>
  <si>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</si>
  <si>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</si>
  <si>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</si>
  <si>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</si>
  <si>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</si>
  <si>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</si>
  <si>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</si>
  <si>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</si>
  <si>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</si>
  <si>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</si>
  <si>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</si>
  <si>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</si>
  <si>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</si>
  <si>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</si>
  <si>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</si>
  <si>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</si>
  <si>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</si>
  <si>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</si>
  <si>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</si>
  <si>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</si>
  <si>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</si>
  <si>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</si>
  <si>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</si>
  <si>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</si>
  <si>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</si>
  <si>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</si>
  <si>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</si>
  <si>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</si>
  <si>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</si>
  <si>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</si>
  <si>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</si>
  <si>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</si>
  <si>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</si>
  <si>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</si>
  <si>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</si>
  <si>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</si>
  <si>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</si>
  <si>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</si>
  <si>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</si>
  <si>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</si>
  <si>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</si>
  <si>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</si>
  <si>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</si>
  <si>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</si>
  <si>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</si>
  <si>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</si>
  <si>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</si>
  <si>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</si>
  <si>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</si>
  <si>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</si>
  <si>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</si>
  <si>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</si>
  <si>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</si>
  <si>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</si>
  <si>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</si>
  <si>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</si>
  <si>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</si>
  <si>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</si>
  <si>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</si>
  <si>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</si>
  <si>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</si>
  <si>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</si>
  <si>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</si>
  <si>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</si>
  <si>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</si>
  <si>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</si>
  <si>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</si>
  <si>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</si>
  <si>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</si>
  <si>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</si>
  <si>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</si>
  <si>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</si>
  <si>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</si>
  <si>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</si>
  <si>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</si>
  <si>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</si>
  <si>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</si>
  <si>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</si>
  <si>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</si>
  <si>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</si>
  <si>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</si>
  <si>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</si>
  <si>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</si>
  <si>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</si>
  <si>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</si>
  <si>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</si>
  <si>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</si>
  <si>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</si>
  <si>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</si>
  <si>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</si>
  <si>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</si>
  <si>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</si>
  <si>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</si>
  <si>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</si>
  <si>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</si>
  <si>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</si>
  <si>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</si>
  <si>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</si>
  <si>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</si>
  <si>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</si>
  <si>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</si>
  <si>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</si>
  <si>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</si>
  <si>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</si>
  <si>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</si>
  <si>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</si>
  <si>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</si>
  <si>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</si>
  <si>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</si>
  <si>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</si>
  <si>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</si>
  <si>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</si>
  <si>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</si>
  <si>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</si>
  <si>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</si>
  <si>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</si>
  <si>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</si>
  <si>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</si>
  <si>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</si>
  <si>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</si>
  <si>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</si>
  <si>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</si>
  <si>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</si>
  <si>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</si>
  <si>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</si>
  <si>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</si>
  <si>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</si>
  <si>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</si>
  <si>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</si>
  <si>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</si>
  <si>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</si>
  <si>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</si>
  <si>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</si>
  <si>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</si>
  <si>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</si>
  <si>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</si>
  <si>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</si>
  <si>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</si>
  <si>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</si>
  <si>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</si>
  <si>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</si>
  <si>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</si>
  <si>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</si>
  <si>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</si>
  <si>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</si>
  <si>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</si>
  <si>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</si>
  <si>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</si>
  <si>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</si>
  <si>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</si>
  <si>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</si>
  <si>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</si>
  <si>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</si>
  <si>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</si>
  <si>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</si>
  <si>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</si>
  <si>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</si>
  <si>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</si>
  <si>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</si>
  <si>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</si>
  <si>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</si>
  <si>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</si>
  <si>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</si>
  <si>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</si>
  <si>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</si>
  <si>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</si>
  <si>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</si>
  <si>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</si>
  <si>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</si>
  <si>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</si>
  <si>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</si>
  <si>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</si>
  <si>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</si>
  <si>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</si>
  <si>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</si>
  <si>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</si>
  <si>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</si>
  <si>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</si>
  <si>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</si>
  <si>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</si>
  <si>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</si>
  <si>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</si>
  <si>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</si>
  <si>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</si>
  <si>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</si>
  <si>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</si>
  <si>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</si>
  <si>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</si>
  <si>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</si>
  <si>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</si>
  <si>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</si>
  <si>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</si>
  <si>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</si>
  <si>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</si>
  <si>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</si>
  <si>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</si>
  <si>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</si>
  <si>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</si>
  <si>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</si>
  <si>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</si>
  <si>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</si>
  <si>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</si>
  <si>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</si>
  <si>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</si>
  <si>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</si>
  <si>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</si>
  <si>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</si>
  <si>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</si>
  <si>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</si>
  <si>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</si>
  <si>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</si>
  <si>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</si>
  <si>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</si>
  <si>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</si>
  <si>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</si>
  <si>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</si>
  <si>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</si>
  <si>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</si>
  <si>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</si>
  <si>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</si>
  <si>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</si>
  <si>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</si>
  <si>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</si>
  <si>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</si>
  <si>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</si>
  <si>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</si>
  <si>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</si>
  <si>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</si>
  <si>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</si>
  <si>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</si>
  <si>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</si>
  <si>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</si>
  <si>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</si>
  <si>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</si>
  <si>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</si>
  <si>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</si>
  <si>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</si>
  <si>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</si>
  <si>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</si>
  <si>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</si>
  <si>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</si>
  <si>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</si>
  <si>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</si>
  <si>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</si>
  <si>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</si>
  <si>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</si>
  <si>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</si>
  <si>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</si>
  <si>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</si>
  <si>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</si>
  <si>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</si>
  <si>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</si>
  <si>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</si>
  <si>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</si>
  <si>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</si>
  <si>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</si>
  <si>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</si>
  <si>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</si>
  <si>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</si>
  <si>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</si>
  <si>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</si>
  <si>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</si>
  <si>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</si>
  <si>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</si>
  <si>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</si>
  <si>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</si>
  <si>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</si>
  <si>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</si>
  <si>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</si>
  <si>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</si>
  <si>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</si>
  <si>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</si>
  <si>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</si>
  <si>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</si>
  <si>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</si>
  <si>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</si>
  <si>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</si>
  <si>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</si>
  <si>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</si>
  <si>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</si>
  <si>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</si>
  <si>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</si>
  <si>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</si>
  <si>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</si>
  <si>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</si>
  <si>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</si>
  <si>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</si>
  <si>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</si>
  <si>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</si>
  <si>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</si>
  <si>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</si>
  <si>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</si>
  <si>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</si>
  <si>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</si>
  <si>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</si>
  <si>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</si>
  <si>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</si>
  <si>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</si>
  <si>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</si>
  <si>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</si>
  <si>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</si>
  <si>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</si>
  <si>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</si>
  <si>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</si>
  <si>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</si>
  <si>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</si>
  <si>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</si>
  <si>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</si>
  <si>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</si>
  <si>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</si>
  <si>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</si>
  <si>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</si>
  <si>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</si>
  <si>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</si>
  <si>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</si>
  <si>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</si>
  <si>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</si>
  <si>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</si>
  <si>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</si>
  <si>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</si>
  <si>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</si>
  <si>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</si>
  <si>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</si>
  <si>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</si>
  <si>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</si>
  <si>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</si>
  <si>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</si>
  <si>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</si>
  <si>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</si>
  <si>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</si>
  <si>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</si>
  <si>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</si>
  <si>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</si>
  <si>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</si>
  <si>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</si>
  <si>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</si>
  <si>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</si>
  <si>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</si>
  <si>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</si>
  <si>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</si>
  <si>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</si>
  <si>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</si>
  <si>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</si>
  <si>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</si>
  <si>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</si>
  <si>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</si>
  <si>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</si>
  <si>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</si>
  <si>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</si>
  <si>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</si>
  <si>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</si>
  <si>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</si>
  <si>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</si>
  <si>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</si>
  <si>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</si>
  <si>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</si>
  <si>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</si>
  <si>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</si>
  <si>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</si>
  <si>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</si>
  <si>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</si>
  <si>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</si>
  <si>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</si>
  <si>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</si>
  <si>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</si>
  <si>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</si>
  <si>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</si>
  <si>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</si>
  <si>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</si>
  <si>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</si>
  <si>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</si>
  <si>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</si>
  <si>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</si>
  <si>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</si>
  <si>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</si>
  <si>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</si>
  <si>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</si>
  <si>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</si>
  <si>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</si>
  <si>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</si>
  <si>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</si>
  <si>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</si>
  <si>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</si>
  <si>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</si>
  <si>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</si>
  <si>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</si>
  <si>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</si>
  <si>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</si>
  <si>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</si>
  <si>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</si>
  <si>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</si>
  <si>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</si>
  <si>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</si>
  <si>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</si>
  <si>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</si>
  <si>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</si>
  <si>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</si>
  <si>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</si>
  <si>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</si>
  <si>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</si>
  <si>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</si>
  <si>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</si>
  <si>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</si>
  <si>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</si>
  <si>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</si>
  <si>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</si>
  <si>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</si>
  <si>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</si>
  <si>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</si>
  <si>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</si>
  <si>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</si>
  <si>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</si>
  <si>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</si>
  <si>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</si>
  <si>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</si>
  <si>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</si>
  <si>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</si>
  <si>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</si>
  <si>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</si>
  <si>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</si>
  <si>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</si>
  <si>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</si>
  <si>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</si>
  <si>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</si>
  <si>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</si>
  <si>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</si>
  <si>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</si>
  <si>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</si>
  <si>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</si>
  <si>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</si>
  <si>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</si>
  <si>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</si>
  <si>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</si>
  <si>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</si>
  <si>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</si>
  <si>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</si>
  <si>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</si>
  <si>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</si>
  <si>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</si>
  <si>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</si>
  <si>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</si>
  <si>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</si>
  <si>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</si>
  <si>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</si>
  <si>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</si>
  <si>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</si>
  <si>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</si>
  <si>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</si>
  <si>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</si>
  <si>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</si>
  <si>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</si>
  <si>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</si>
  <si>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</si>
  <si>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</si>
  <si>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</si>
  <si>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</si>
  <si>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</si>
  <si>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</si>
  <si>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</si>
  <si>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</si>
  <si>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</si>
  <si>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</si>
  <si>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</si>
  <si>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</si>
  <si>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</si>
  <si>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</si>
  <si>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</si>
  <si>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</si>
  <si>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</si>
  <si>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</si>
  <si>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</si>
  <si>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</si>
  <si>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</si>
  <si>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</si>
  <si>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</si>
  <si>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</si>
  <si>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</si>
  <si>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</si>
  <si>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</si>
  <si>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</si>
  <si>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</si>
  <si>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</si>
  <si>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</si>
  <si>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</si>
  <si>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</si>
  <si>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</si>
  <si>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</si>
  <si>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</si>
  <si>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</si>
  <si>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</si>
  <si>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</si>
  <si>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</si>
  <si>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</si>
  <si>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</si>
  <si>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</si>
  <si>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</si>
  <si>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</si>
  <si>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</si>
  <si>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</si>
  <si>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</si>
  <si>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</si>
  <si>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</si>
  <si>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</si>
  <si>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</si>
  <si>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</si>
  <si>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</si>
  <si>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</si>
  <si>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</si>
  <si>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</si>
  <si>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</si>
  <si>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</si>
  <si>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</si>
  <si>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</si>
  <si>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</si>
  <si>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</si>
  <si>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</si>
  <si>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</si>
  <si>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</si>
  <si>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</si>
  <si>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</si>
  <si>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</si>
  <si>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</si>
  <si>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</si>
  <si>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</si>
  <si>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</si>
  <si>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</si>
  <si>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</si>
  <si>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</si>
  <si>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</si>
  <si>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</si>
  <si>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</si>
  <si>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</si>
  <si>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</si>
  <si>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</si>
  <si>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</si>
  <si>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</si>
  <si>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</si>
  <si>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</si>
  <si>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</si>
  <si>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</si>
  <si>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</si>
  <si>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</si>
  <si>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</si>
  <si>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</si>
  <si>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</si>
  <si>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</si>
  <si>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</si>
  <si>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</si>
  <si>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</si>
  <si>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</si>
  <si>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</si>
  <si>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</si>
  <si>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</si>
  <si>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</si>
  <si>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</si>
  <si>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</si>
  <si>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</si>
  <si>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</si>
  <si>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</si>
  <si>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</si>
  <si>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</si>
  <si>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</si>
  <si>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</si>
  <si>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</si>
  <si>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</si>
  <si>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</si>
  <si>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</si>
  <si>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</si>
  <si>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</si>
  <si>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</si>
  <si>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</si>
  <si>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</si>
  <si>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</si>
  <si>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</si>
  <si>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</si>
  <si>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</si>
  <si>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</si>
  <si>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</si>
  <si>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</si>
  <si>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</si>
  <si>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</si>
  <si>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</si>
  <si>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</si>
  <si>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</si>
  <si>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</si>
  <si>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</si>
  <si>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</si>
  <si>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</si>
  <si>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</si>
  <si>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</si>
  <si>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</si>
  <si>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</si>
  <si>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</si>
  <si>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</si>
  <si>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</si>
  <si>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</si>
  <si>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</si>
  <si>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</si>
  <si>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</si>
  <si>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</si>
  <si>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</si>
  <si>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</si>
  <si>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</si>
  <si>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</si>
  <si>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</si>
  <si>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</si>
  <si>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</si>
  <si>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</si>
  <si>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</si>
  <si>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</si>
  <si>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</si>
  <si>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</si>
  <si>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</si>
  <si>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</si>
  <si>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</si>
  <si>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</si>
  <si>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</si>
  <si>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</si>
  <si>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</si>
  <si>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</si>
  <si>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</si>
  <si>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</si>
  <si>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</si>
  <si>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</si>
  <si>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</si>
  <si>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</si>
  <si>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</si>
  <si>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</si>
  <si>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</si>
  <si>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</si>
  <si>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</si>
  <si>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</si>
  <si>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</si>
  <si>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</si>
  <si>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</si>
  <si>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</si>
  <si>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</si>
  <si>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</si>
  <si>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</si>
  <si>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</si>
  <si>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</si>
  <si>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</si>
  <si>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</si>
  <si>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</si>
  <si>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</si>
  <si>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</si>
  <si>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</si>
  <si>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</si>
  <si>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</si>
  <si>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</si>
  <si>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</si>
  <si>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</si>
  <si>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</si>
  <si>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</si>
  <si>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</si>
  <si>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</si>
  <si>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</si>
  <si>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</si>
  <si>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</si>
  <si>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</si>
  <si>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</si>
  <si>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</si>
  <si>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</si>
  <si>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</si>
  <si>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</si>
  <si>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</si>
  <si>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</si>
  <si>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</si>
  <si>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</si>
  <si>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</si>
  <si>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</si>
  <si>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</si>
  <si>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</si>
  <si>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</si>
  <si>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</si>
  <si>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</si>
  <si>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</si>
  <si>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</si>
  <si>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</si>
  <si>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</si>
  <si>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</si>
  <si>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</si>
  <si>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</si>
  <si>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</si>
  <si>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</si>
  <si>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</si>
  <si>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</si>
  <si>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</si>
  <si>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</si>
  <si>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</si>
  <si>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</si>
  <si>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</si>
  <si>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</si>
  <si>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</si>
  <si>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</si>
  <si>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</si>
  <si>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</si>
  <si>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</si>
  <si>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</si>
  <si>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</si>
  <si>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</si>
  <si>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</si>
  <si>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</si>
  <si>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</si>
  <si>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</si>
  <si>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</si>
  <si>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</si>
  <si>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</si>
  <si>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</si>
  <si>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</si>
  <si>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</si>
  <si>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</si>
  <si>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</si>
  <si>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</si>
  <si>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</si>
  <si>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</si>
  <si>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</si>
  <si>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</si>
  <si>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</si>
  <si>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</si>
  <si>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</si>
  <si>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</si>
  <si>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</si>
  <si>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</si>
  <si>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</si>
  <si>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</si>
  <si>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</si>
  <si>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</si>
  <si>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</si>
  <si>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</si>
  <si>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</si>
  <si>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</si>
  <si>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</si>
  <si>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</si>
  <si>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</si>
  <si>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</si>
  <si>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</si>
  <si>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</si>
  <si>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</si>
  <si>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</si>
  <si>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</si>
  <si>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</si>
  <si>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</si>
  <si>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</si>
  <si>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</si>
  <si>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</si>
  <si>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</si>
  <si>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</si>
  <si>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</si>
  <si>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</si>
  <si>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</si>
  <si>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</si>
  <si>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</si>
  <si>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</si>
  <si>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</si>
  <si>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</si>
  <si>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</si>
  <si>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</si>
  <si>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</si>
  <si>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</si>
  <si>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</si>
  <si>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</si>
  <si>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</si>
  <si>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</si>
  <si>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</si>
  <si>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</si>
  <si>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</si>
  <si>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</si>
  <si>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</si>
  <si>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</si>
  <si>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</si>
  <si>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</si>
  <si>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</si>
  <si>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</si>
  <si>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</si>
  <si>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</si>
  <si>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</si>
  <si>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</si>
  <si>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</si>
  <si>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</si>
  <si>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</si>
  <si>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</si>
  <si>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</si>
  <si>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</si>
  <si>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</si>
  <si>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</si>
  <si>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</si>
  <si>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</si>
  <si>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</si>
  <si>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</si>
  <si>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</si>
  <si>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</si>
  <si>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</si>
  <si>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</si>
  <si>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</si>
  <si>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</si>
  <si>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</si>
  <si>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</si>
  <si>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</si>
  <si>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</si>
  <si>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</si>
  <si>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</si>
  <si>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</si>
  <si>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</si>
  <si>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</si>
  <si>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</si>
  <si>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</si>
  <si>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</si>
  <si>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</si>
  <si>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</si>
  <si>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</si>
  <si>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</si>
  <si>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</si>
  <si>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</si>
  <si>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</si>
  <si>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</si>
  <si>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</si>
  <si>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</si>
  <si>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</si>
  <si>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</si>
  <si>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</si>
  <si>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</si>
  <si>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</si>
  <si>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</si>
  <si>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</si>
  <si>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</si>
  <si>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</si>
  <si>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</si>
  <si>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</si>
  <si>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</si>
  <si>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</si>
  <si>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</si>
  <si>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</si>
  <si>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</si>
  <si>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</si>
  <si>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</si>
  <si>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</si>
  <si>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</si>
  <si>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</si>
  <si>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</si>
  <si>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</si>
  <si>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</si>
  <si>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</si>
  <si>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</si>
  <si>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</si>
  <si>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</si>
  <si>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</si>
  <si>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</si>
  <si>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</si>
  <si>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</si>
  <si>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</si>
  <si>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</si>
  <si>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</si>
  <si>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</si>
  <si>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</si>
  <si>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</si>
  <si>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</si>
  <si>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</si>
  <si>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</si>
  <si>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</si>
  <si>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</si>
  <si>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</si>
  <si>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</si>
  <si>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</si>
  <si>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</si>
  <si>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</si>
  <si>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</si>
  <si>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</si>
  <si>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</si>
  <si>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</si>
  <si>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</si>
  <si>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</si>
  <si>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</si>
  <si>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</si>
  <si>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</si>
  <si>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</si>
  <si>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</si>
  <si>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</si>
  <si>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</si>
  <si>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</si>
  <si>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</si>
  <si>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</si>
  <si>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</si>
  <si>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</si>
  <si>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</si>
  <si>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</si>
  <si>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</si>
  <si>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</si>
  <si>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</si>
  <si>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</si>
  <si>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</si>
  <si>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</si>
  <si>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</si>
  <si>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</si>
  <si>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</si>
  <si>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</si>
  <si>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</si>
  <si>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</si>
  <si>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</si>
  <si>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</si>
  <si>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</si>
  <si>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</si>
  <si>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</si>
  <si>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</si>
  <si>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</si>
  <si>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</si>
  <si>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</si>
  <si>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</si>
  <si>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</si>
  <si>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</si>
  <si>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</si>
  <si>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</si>
  <si>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</si>
  <si>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</si>
  <si>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</si>
  <si>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</si>
  <si>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</si>
  <si>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</si>
  <si>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</si>
  <si>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</si>
  <si>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</si>
  <si>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</si>
  <si>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</si>
  <si>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</si>
  <si>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</si>
  <si>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</si>
  <si>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</si>
  <si>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 xml:space="preserve"> PCM-20250215-00000830 </t>
  </si>
  <si>
    <t>LTE site still down and  site located in aramco area access issue need special permission</t>
  </si>
  <si>
    <t>PCM-20251009-00000483</t>
  </si>
  <si>
    <t>access road issue</t>
  </si>
  <si>
    <t>PCM-20251009-00000522</t>
  </si>
  <si>
    <t xml:space="preserve">45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</si>
  <si>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</si>
  <si>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</si>
  <si>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</si>
  <si>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</si>
  <si>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PCM-20251009-00000540</t>
  </si>
  <si>
    <t>EM Team moved ETA: 40 Mins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</si>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</sst>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F6" sqref="F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276.43448287036881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4.1427314812608529E-2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9.1805555712198839E-4</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45939.382908796295</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45939.382908796295</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45939.382908796295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45939.382908796295</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45939.382908796295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45939.382908796295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45939.382908796295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45939.382908796295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45939.382908796295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45939.382908796295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45939.382908796295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45939.382908796295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45939.382908796295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45939.382908796295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45939.382908796295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45939.382908796295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45939.382908796295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45939.382908796295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45939.382908796295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45939.382908796295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45939.382908796295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45939.382908796295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45939.382908796295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45939.382908796295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45939.382908796295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45939.382908796295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45939.382908796295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45939.382908796295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45939.382908796295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45939.382908796295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45939.382908796295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45939.382908796295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45939.382908796295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45939.382908796295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45939.382908796295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45939.382908796295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45939.382908796295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45939.382908796295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45939.382908796295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45939.382908796295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45939.382908796295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45939.382908796295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45939.382908796295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45939.382908796295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45939.382908796295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45939.382908796295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45939.382908796295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45939.382908796295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45939.382908796295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45939.382908796295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45939.382908796295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45939.382908796295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45939.382908796295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45939.382908796295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45939.382908796295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45939.382908796295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45939.382908796295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45939.382908796295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45939.382908796295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45939.382908796295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45939.382908796295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45939.382908796295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45939.382908796295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45939.382908796295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45939.382908796295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45939.382908796295</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5269B1CD-83D0-4E22-A4A4-4D54EB97A79B}"/>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132.65582546296355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114.38307083333348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15178</v>
      </c>
      <c r="E6" s="120" t="s">
        <v>38964</v>
      </c>
      <c r="F6" s="121">
        <v>45939.365428240744</v>
      </c>
      <c r="G6" s="122">
        <f ca="1">IFERROR(NOW()-F6,"-")</f>
        <v>1.7480555550719146E-2</v>
      </c>
      <c r="H6" s="121">
        <v>45939.361956018518</v>
      </c>
      <c r="I6" s="18" t="str">
        <f>IFERROR(VLOOKUP(D6,DB!A:F,6,0),"")</f>
        <v>SCECO</v>
      </c>
      <c r="J6" s="18" t="str">
        <f>IFERROR(VLOOKUP(D6,DB!A:G,7,0),"")</f>
        <v>Good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45939.382908796295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45939.382908796295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45939.382908796295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45939.382908796295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45939.382908796295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45939.382908796295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45939.382908796295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45939.382908796295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45939.382908796295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45939.382908796295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45939.382908796295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45939.382908796295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45939.382908796295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45939.382908796295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45939.382908796295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45939.382908796295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45939.382908796295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45939.382908796295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45939.382908796295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45939.382908796295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45939.382908796295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45939.382908796295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45939.382908796295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45939.382908796295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45939.382908796295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45939.382908796295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45939.382908796295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45939.382908796295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45939.382908796295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45939.382908796295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45939.382908796295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45939.382908796295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45939.382908796295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45939.382908796295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45939.382908796295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45939.382908796295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45939.382908796295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45939.382908796295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45939.382908796295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45939.382908796295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45939.382908796295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45939.382908796295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45939.382908796295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45939.382908796295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45939.382908796295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45939.382908796295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45939.382908796295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45939.382908796295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45939.382908796295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45939.382908796295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45939.382908796295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45939.382908796295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45939.382908796295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45939.382908796295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45939.382908796295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45939.382908796295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45939.382908796295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45939.382908796295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45939.382908796295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45939.382908796295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45939.382908796295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45939.382908796295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45939.382908796295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45939.382908796295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45939.382908796295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45939.382908796295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45939.382908796295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45939.382908796295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45939.382908796295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45939.382908796295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45939.382908796295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45939.382908796295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45939.382908796295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45939.382908796295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45939.382908796295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45939.382908796295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45939.382908796295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45939.382908796295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45939.382908796295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45939.382908796295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45939.382908796295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45939.382908796295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45939.382908796295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45939.382908796295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45939.382908796295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45939.382908796295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45939.382908796295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45939.382908796295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45939.382908796295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45939.382908796295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45939.382908796295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45939.382908796295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45939.382908796295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45939.382908796295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45939.382908796295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45939.382908796295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45939.382908796295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45939.382908796295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45939.382908796295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45939.382908796295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45939.382908796295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45939.382908796295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45939.382908796295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45939.382908796295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45939.382908796295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45939.382908796295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45939.382908796295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45939.382908796295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45939.382908796295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45939.382908796295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45939.382908796295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45939.382908796295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45939.382908796295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45939.382908796295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45939.382908796295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45939.382908796295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45939.382908796295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45939.382908796295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45939.382908796295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45939.382908796295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45939.382908796295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45939.382908796295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45939.382908796295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45939.382908796295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45939.382908796295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45939.382908796295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45939.382908796295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45939.382908796295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45939.382908796295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45939.382908796295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45939.382908796295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45939.382908796295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45939.382908796295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45939.382908796295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45939.382908796295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45939.382908796295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45939.382908796295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45939.382908796295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45939.382908796295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45939.382908796295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45939.382908796295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45939.382908796295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45939.382908796295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45939.382908796295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45939.382908796295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45939.382908796295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45939.382908796295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45939.382908796295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45939.382908796295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45939.382908796295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45939.382908796295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45939.382908796295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45939.382908796295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45939.382908796295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45939.382908796295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45939.382908796295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45939.382908796295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45939.382908796295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45939.382908796295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45939.382908796295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45939.382908796295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45939.382908796295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45939.382908796295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45939.382908796295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45939.382908796295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45939.382908796295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45939.382908796295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45939.382908796295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45939.382908796295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45939.382908796295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45939.382908796295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45939.382908796295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45939.382908796295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45939.382908796295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45939.382908796295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45939.382908796295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45939.382908796295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45939.382908796295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45939.382908796295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45939.382908796295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45939.382908796295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45939.382908796295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45939.382908796295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45939.382908796295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45939.382908796295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45939.382908796295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45939.382908796295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45939.382908796295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45939.382908796295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45939.382908796295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45939.382908796295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45939.382908796295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45939.382908796295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45939.382908796295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45939.382908796295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45939.382908796295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45939.382908796295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45939.382908796295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45939.382908796295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45939.382908796295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45939.382908796295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45939.382908796295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45939.382908796295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45939.382908796295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45939.382908796295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45939.382908796295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45939.382908796295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45939.382908796295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45939.382908796295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45939.382908796295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45939.382908796295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45939.382908796295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45939.382908796295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45939.382908796295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45939.382908796295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45939.382908796295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45939.382908796295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45939.382908796295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45939.382908796295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45939.382908796295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45939.382908796295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45939.382908796295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45939.382908796295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45939.382908796295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45939.382908796295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45939.382908796295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45939.382908796295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45939.382908796295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45939.382908796295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45939.382908796295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45939.382908796295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45939.382908796295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45939.382908796295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45939.382908796295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45939.382908796295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45939.382908796295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45939.382908796295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45939.382908796295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45939.382908796295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45939.382908796295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45939.382908796295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45939.382908796295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45939.382908796295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45939.382908796295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45939.382908796295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45939.382908796295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45939.382908796295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45939.382908796295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45939.382908796295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45939.382908796295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45939.382908796295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45939.382908796295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45939.382908796295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45939.382908796295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45939.382908796295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45939.382908796295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45939.382908796295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45939.382908796295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45939.382908796295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45939.382908796295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45939.382908796295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45939.382908796295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45939.382908796295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45939.382908796295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45939.382908796295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45939.382908796295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45939.382908796295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45939.382908796295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45939.382908796295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45939.382908796295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45939.382908796295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45939.382908796295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45939.382908796295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45939.382908796295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45939.382908796295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45939.382908796295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45939.382908796295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45939.382908796295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45939.382908796295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45939.382908796295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45939.382908796295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45939.382908796295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45939.382908796295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45939.382908796295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45939.382908796295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45939.382908796295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45939.382908796295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45939.382908796295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45939.382908796295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45939.382908796295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45939.382908796295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45939.382908796295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45939.382908796295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45939.382908796295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45939.382908796295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45939.382908796295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45939.382908796295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45939.382908796295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45939.382908796295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45939.382908796295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45939.382908796295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45939.382908796295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45939.382908796295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45939.382908796295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45939.382908796295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45939.382908796295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45939.382908796295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45939.382908796295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45939.382908796295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45939.382908796295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45939.382908796295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45939.382908796295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45939.382908796295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45939.382908796295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45939.382908796295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45939.382908796295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45939.382908796295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45939.382908796295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45939.382908796295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45939.382908796295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45939.382908796295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45939.382908796295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45939.382908796295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45939.382908796295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45939.382908796295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45939.382908796295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45939.382908796295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45939.382908796295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45939.382908796295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45939.382908796295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45939.382908796295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45939.382908796295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45939.382908796295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45939.382908796295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45939.382908796295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45939.382908796295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45939.382908796295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45939.382908796295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45939.382908796295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45939.382908796295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45939.382908796295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45939.382908796295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45939.382908796295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45939.382908796295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45939.382908796295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45939.382908796295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45939.382908796295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45939.382908796295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45939.382908796295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45939.382908796295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45939.382908796295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45939.382908796295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45939.382908796295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45939.382908796295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45939.382908796295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45939.382908796295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45939.382908796295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45939.382908796295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45939.382908796295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45939.382908796295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45939.382908796295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45939.382908796295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45939.382908796295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45939.382908796295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45939.382908796295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45939.382908796295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45939.382908796295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45939.382908796295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45939.382908796295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45939.382908796295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45939.382908796295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45939.382908796295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45939.382908796295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45939.382908796295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45939.382908796295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45939.382908796295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45939.382908796295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45939.382908796295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45939.382908796295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45939.382908796295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45939.382908796295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45939.382908796295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45939.382908796295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45939.382908796295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45939.382908796295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45939.382908796295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45939.382908796295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45939.382908796295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45939.382908796295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45939.382908796295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45939.382908796295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45939.382908796295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45939.382908796295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45939.382908796295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45939.382908796295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45939.382908796295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45939.382908796295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45939.382908796295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45939.382908796295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45939.382908796295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45939.382908796295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45939.382908796295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45939.382908796295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45939.382908796295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45939.382908796295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45939.382908796295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45939.382908796295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45939.382908796295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45939.382908796295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45939.382908796295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45939.382908796295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45939.382908796295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45939.382908796295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45939.382908796295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45939.382908796295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45939.382908796295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45939.382908796295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45939.382908796295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45939.382908796295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45939.382908796295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45939.382908796295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45939.382908796295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45939.382908796295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45939.382908796295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45939.382908796295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45939.382908796295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45939.382908796295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45939.382908796295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45939.382908796295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45939.382908796295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45939.382908796295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45939.382908796295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45939.382908796295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45939.382908796295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45939.382908796295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45939.382908796295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45939.382908796295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45939.382908796295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45939.382908796295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45939.382908796295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45939.382908796295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45939.382908796295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45939.382908796295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45939.382908796295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45939.382908796295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45939.382908796295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45939.382908796295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45939.382908796295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45939.382908796295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45939.382908796295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45939.382908796295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45939.382908796295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45939.382908796295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45939.382908796295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45939.382908796295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45939.382908796295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45939.382908796295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45939.382908796295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45939.382908796295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45939.382908796295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45939.382908796295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45939.382908796295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45939.382908796295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45939.382908796295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45939.382908796295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45939.382908796295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45939.382908796295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45939.382908796295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45939.382908796295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45939.382908796295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45939.382908796295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45939.382908796295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45939.382908796295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45939.382908796295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45939.382908796295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45939.382908796295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45939.382908796295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45939.382908796295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45939.382908796295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45939.382908796295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45939.382908796295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45939.382908796295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45939.382908796295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45939.382908796295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45939.382908796295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45939.382908796295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45939.382908796295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45939.382908796295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45939.382908796295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45939.382908796295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45939.382908796295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45939.382908796295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45939.382908796295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45939.382908796295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45939.382908796295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45939.382908796295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45939.382908796295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45939.382908796295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45939.382908796295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45939.382908796295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45939.382908796295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45939.382908796295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45939.382908796295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45939.382908796295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45939.382908796295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45939.382908796295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45939.382908796295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45939.382908796295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45939.382908796295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45939.382908796295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45939.382908796295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45939.382908796295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45939.382908796295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45939.382908796295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45939.382908796295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45939.382908796295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45939.382908796295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45939.382908796295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45939.382908796295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45939.382908796295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45939.382908796295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45939.382908796295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45939.382908796295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45939.382908796295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45939.382908796295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45939.382908796295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45939.382908796295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45939.382908796295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45939.382908796295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45939.382908796295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45939.382908796295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45939.382908796295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45939.382908796295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45939.382908796295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45939.382908796295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45939.382908796295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45939.382908796295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45939.382908796295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45939.382908796295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45939.382908796295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45939.382908796295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45939.382908796295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45939.382908796295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45939.382908796295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45939.382908796295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45939.382908796295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45939.382908796295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45939.382908796295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45939.382908796295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45939.382908796295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45939.382908796295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45939.382908796295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45939.382908796295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45939.382908796295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45939.382908796295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45939.382908796295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45939.382908796295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45939.382908796295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45939.382908796295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45939.382908796295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45939.382908796295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45939.382908796295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45939.382908796295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45939.382908796295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45939.382908796295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45939.382908796295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45939.382908796295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45939.382908796295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45939.382908796295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45939.382908796295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45939.382908796295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45939.382908796295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45939.382908796295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45939.382908796295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45939.382908796295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45939.382908796295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45939.382908796295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45939.382908796295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45939.382908796295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45939.382908796295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45939.382908796295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45939.382908796295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45939.382908796295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45939.382908796295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45939.382908796295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45939.382908796295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45939.382908796295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45939.382908796295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45939.382908796295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45939.382908796295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45939.382908796295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45939.382908796295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45939.382908796295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45939.382908796295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45939.382908796295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45939.382908796295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45939.382908796295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45939.382908796295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45939.382908796295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45939.382908796295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45939.382908796295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45939.382908796295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45939.382908796295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45939.382908796295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45939.382908796295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45939.382908796295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45939.382908796295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45939.382908796295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45939.382908796295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45939.382908796295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45939.382908796295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45939.382908796295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45939.382908796295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45939.382908796295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45939.382908796295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45939.382908796295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45939.382908796295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45939.382908796295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45939.382908796295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45939.382908796295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45939.382908796295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45939.382908796295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45939.382908796295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45939.382908796295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45939.382908796295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45939.382908796295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45939.382908796295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45939.382908796295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45939.382908796295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45939.382908796295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45939.382908796295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45939.382908796295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45939.382908796295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45939.382908796295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45939.382908796295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45939.382908796295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45939.382908796295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45939.382908796295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45939.382908796295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45939.382908796295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45939.382908796295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45939.382908796295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45939.382908796295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45939.382908796295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45939.382908796295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45939.382908796295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45939.382908796295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45939.382908796295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45939.382908796295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45939.382908796295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45939.382908796295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45939.382908796295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45939.382908796295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45939.382908796295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45939.382908796295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45939.382908796295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45939.382908796295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45939.382908796295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45939.382908796295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45939.382908796295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45939.382908796295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45939.382908796295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45939.382908796295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45939.382908796295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45939.382908796295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45939.382908796295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45939.382908796295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45939.382908796295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45939.382908796295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45939.382908796295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45939.382908796295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45939.382908796295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45939.382908796295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45939.382908796295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45939.382908796295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45939.382908796295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45939.382908796295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45939.382908796295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45939.382908796295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45939.382908796295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45939.382908796295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45939.382908796295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45939.382908796295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45939.382908796295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45939.382908796295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45939.382908796295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45939.382908796295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45939.382908796295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45939.382908796295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45939.382908796295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45939.382908796295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45939.382908796295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45939.382908796295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45939.382908796295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45939.382908796295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45939.382908796295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45939.382908796295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45939.382908796295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45939.382908796295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45939.382908796295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45939.382908796295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45939.382908796295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45939.382908796295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45939.382908796295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45939.382908796295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45939.382908796295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45939.382908796295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45939.382908796295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45939.382908796295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45939.382908796295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45939.382908796295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45939.382908796295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45939.382908796295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45939.382908796295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45939.382908796295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45939.382908796295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45939.382908796295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45939.382908796295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45939.382908796295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45939.382908796295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45939.382908796295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45939.382908796295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45939.382908796295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45939.382908796295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45939.382908796295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45939.382908796295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45939.382908796295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45939.382908796295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45939.382908796295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45939.382908796295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45939.382908796295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45939.382908796295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45939.382908796295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45939.382908796295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45939.382908796295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45939.382908796295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45939.382908796295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45939.382908796295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45939.382908796295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45939.382908796295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45939.382908796295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45939.382908796295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45939.382908796295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45939.382908796295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45939.382908796295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45939.382908796295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45939.382908796295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45939.382908796295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45939.382908796295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45939.382908796295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45939.382908796295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45939.382908796295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45939.382908796295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45939.382908796295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45939.382908796295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45939.382908796295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45939.382908796295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45939.382908796295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45939.382908796295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45939.382908796295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45939.382908796295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45939.382908796295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45939.382908796295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45939.382908796295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45939.382908796295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45939.382908796295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45939.382908796295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45939.382908796295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45939.382908796295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45939.382908796295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45939.382908796295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45939.382908796295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45939.382908796295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45939.382908796295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45939.382908796295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45939.382908796295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45939.382908796295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45939.382908796295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45939.382908796295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45939.382908796295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45939.382908796295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45939.382908796295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45939.382908796295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45939.382908796295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45939.382908796295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45939.382908796295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45939.382908796295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45939.382908796295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45939.382908796295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45939.382908796295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45939.382908796295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45939.382908796295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45939.382908796295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45939.382908796295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45939.382908796295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45939.382908796295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45939.382908796295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45939.382908796295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45939.382908796295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45939.382908796295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45939.382908796295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45939.382908796295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45939.382908796295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45939.382908796295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45939.382908796295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45939.382908796295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45939.382908796295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45939.382908796295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45939.382908796295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45939.382908796295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45939.382908796295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45939.382908796295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45939.382908796295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45939.382908796295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45939.382908796295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45939.382908796295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45939.382908796295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45939.382908796295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45939.382908796295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45939.382908796295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45939.382908796295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45939.382908796295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45939.382908796295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45939.382908796295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45939.382908796295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45939.382908796295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45939.382908796295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45939.382908796295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45939.382908796295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45939.382908796295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45939.382908796295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45939.382908796295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45939.382908796295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45939.382908796295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45939.382908796295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45939.382908796295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45939.382908796295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45939.382908796295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45939.382908796295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45939.382908796295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45939.382908796295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45939.382908796295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45939.382908796295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45939.382908796295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45939.382908796295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45939.382908796295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45939.382908796295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45939.382908796295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45939.382908796295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45939.382908796295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45939.382908796295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45939.382908796295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45939.382908796295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45939.382908796295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45939.382908796295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45939.382908796295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45939.382908796295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45939.382908796295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45939.382908796295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45939.382908796295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45939.382908796295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45939.382908796295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45939.382908796295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45939.382908796295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45939.382908796295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45939.382908796295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45939.382908796295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45939.382908796295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45939.382908796295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45939.382908796295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45939.382908796295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45939.382908796295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45939.382908796295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45939.382908796295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45939.382908796295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45939.382908796295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45939.382908796295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45939.382908796295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45939.382908796295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45939.382908796295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45939.382908796295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45939.382908796295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45939.382908796295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45939.382908796295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45939.382908796295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45939.382908796295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45939.382908796295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45939.382908796295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45939.382908796295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45939.382908796295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45939.382908796295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45939.382908796295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45939.382908796295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45939.382908796295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45939.382908796295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45939.382908796295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45939.382908796295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45939.382908796295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45939.382908796295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45939.382908796295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45939.382908796295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45939.382908796295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45939.382908796295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45939.382908796295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45939.382908796295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45939.382908796295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45939.382908796295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45939.382908796295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45939.382908796295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45939.382908796295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45939.382908796295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45939.382908796295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45939.382908796295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45939.382908796295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45939.382908796295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45939.382908796295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45939.382908796295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45939.382908796295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45939.382908796295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45939.382908796295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45939.382908796295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45939.382908796295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45939.382908796295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45939.382908796295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45939.382908796295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45939.382908796295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45939.382908796295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45939.382908796295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45939.382908796295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45939.382908796295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45939.382908796295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45939.382908796295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45939.382908796295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45939.382908796295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45939.382908796295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45939.382908796295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45939.382908796295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45939.382908796295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45939.382908796295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45939.382908796295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45939.382908796295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45939.382908796295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45939.382908796295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45939.382908796295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45939.382908796295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45939.382908796295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45939.382908796295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45939.382908796295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45939.382908796295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45939.382908796295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45939.382908796295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45939.382908796295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45939.382908796295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45939.382908796295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45939.382908796295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45939.382908796295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45939.382908796295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45939.382908796295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45939.382908796295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45939.382908796295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45939.382908796295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45939.382908796295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45939.382908796295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45939.382908796295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45939.382908796295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45939.382908796295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45939.382908796295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45939.382908796295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45939.382908796295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45939.382908796295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45939.382908796295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45939.382908796295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45939.382908796295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45939.382908796295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45939.382908796295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45939.382908796295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45939.382908796295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45939.382908796295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45939.382908796295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45939.382908796295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45939.382908796295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45939.382908796295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45939.382908796295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45939.382908796295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45939.382908796295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45939.382908796295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45939.382908796295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45939.382908796295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45939.382908796295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45939.382908796295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45939.382908796295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45939.382908796295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45939.382908796295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45939.382908796295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45939.382908796295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45939.382908796295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45939.382908796295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45939.382908796295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45939.382908796295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45939.382908796295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45939.382908796295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45939.382908796295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45939.382908796295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45939.382908796295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45939.382908796295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45939.382908796295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45939.382908796295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45939.382908796295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45939.382908796295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45939.382908796295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45939.382908796295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45939.382908796295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45939.382908796295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45939.382908796295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45939.382908796295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45939.382908796295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45939.382908796295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45939.382908796295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45939.382908796295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45939.382908796295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45939.382908796295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45939.382908796295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45939.382908796295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45939.382908796295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45939.382908796295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45939.382908796295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45939.382908796295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45939.382908796295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45939.382908796295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45939.382908796295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45939.382908796295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45939.382908796295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45939.382908796295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45939.382908796295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45939.382908796295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45939.382908796295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45939.382908796295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45939.382908796295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45939.382908796295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45939.382908796295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45939.382908796295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45939.382908796295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45939.382908796295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45939.382908796295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45939.382908796295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45939.382908796295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45939.382908796295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45939.382908796295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45939.382908796295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45939.382908796295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45939.382908796295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45939.382908796295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45939.382908796295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45939.382908796295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45939.382908796295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45939.382908796295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45939.382908796295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45939.382908796295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45939.382908796295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45939.382908796295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45939.382908796295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45939.382908796295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45939.382908796295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45939.382908796295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45939.382908796295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45939.382908796295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45939.382908796295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45939.382908796295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45939.382908796295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45939.382908796295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45939.382908796295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45939.382908796295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45939.382908796295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45939.382908796295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45939.382908796295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45939.382908796295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45939.382908796295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45939.382908796295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45939.382908796295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45939.382908796295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45939.382908796295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45939.382908796295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45939.382908796295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45939.382908796295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45939.382908796295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45939.382908796295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45939.382908796295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45939.382908796295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45939.382908796295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45939.382908796295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45939.382908796295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45939.382908796295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45939.382908796295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45939.382908796295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45939.382908796295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45939.382908796295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45939.382908796295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45939.382908796295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45939.382908796295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45939.382908796295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45939.382908796295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45939.382908796295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45939.382908796295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45939.382908796295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45939.382908796295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45939.382908796295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45939.382908796295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45939.382908796295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45939.382908796295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45939.382908796295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45939.382908796295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45939.382908796295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45939.382908796295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45939.382908796295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45939.382908796295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45939.382908796295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45939.382908796295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45939.382908796295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45939.382908796295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45939.382908796295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45939.382908796295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45939.382908796295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45939.382908796295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45939.382908796295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45939.382908796295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45939.382908796295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45939.382908796295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45939.382908796295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45939.382908796295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45939.382908796295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45939.382908796295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45939.382908796295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45939.382908796295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45939.382908796295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45939.382908796295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45939.382908796295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45939.382908796295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45939.382908796295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45939.382908796295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45939.382908796295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45939.382908796295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45939.382908796295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45939.382908796295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45939.382908796295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45939.382908796295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45939.382908796295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45939.382908796295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45939.382908796295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45939.382908796295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45939.382908796295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45939.382908796295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45939.382908796295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45939.382908796295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45939.382908796295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45939.382908796295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45939.382908796295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45939.382908796295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45939.382908796295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45939.382908796295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45939.382908796295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45939.382908796295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45939.382908796295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45939.382908796295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45939.382908796295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45939.382908796295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45939.382908796295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45939.382908796295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45939.382908796295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45939.382908796295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45939.382908796295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45939.382908796295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45939.382908796295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45939.382908796295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45939.382908796295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45939.382908796295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45939.382908796295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45939.382908796295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45939.382908796295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45939.382908796295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45939.382908796295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45939.382908796295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45939.382908796295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45939.382908796295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45939.382908796295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45939.382908796295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45939.382908796295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45939.382908796295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45939.382908796295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45939.382908796295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45939.382908796295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45939.382908796295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45939.382908796295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45939.382908796295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45939.382908796295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45939.382908796295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45939.382908796295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45939.382908796295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45939.382908796295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45939.382908796295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45939.382908796295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45939.382908796295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45939.382908796295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45939.382908796295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45939.382908796295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45939.382908796295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45939.382908796295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45939.382908796295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45939.382908796295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45939.382908796295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45939.382908796295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45939.382908796295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45939.382908796295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45939.382908796295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45939.382908796295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45939.382908796295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45939.382908796295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45939.382908796295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45939.382908796295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45939.382908796295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45939.382908796295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45939.382908796295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45939.382908796295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45939.382908796295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45939.382908796295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45939.382908796295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45939.382908796295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45939.382908796295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45939.382908796295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45939.382908796295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45939.382908796295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45939.382908796295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45939.382908796295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45939.382908796295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45939.382908796295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45939.382908796295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45939.382908796295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45939.382908796295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45939.382908796295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45939.382908796295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45939.382908796295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45939.382908796295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45939.382908796295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45939.382908796295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45939.382908796295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45939.382908796295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45939.382908796295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45939.382908796295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45939.382908796295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45939.382908796295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45939.382908796295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45939.382908796295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45939.382908796295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45939.382908796295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45939.382908796295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45939.382908796295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45939.382908796295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45939.382908796295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45939.382908796295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45939.382908796295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45939.382908796295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45939.382908796295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45939.382908796295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45939.382908796295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45939.382908796295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45939.382908796295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45939.382908796295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45939.382908796295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45939.382908796295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45939.382908796295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45939.382908796295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45939.382908796295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45939.382908796295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45939.382908796295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45939.382908796295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45939.382908796295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45939.382908796295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45939.382908796295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45939.382908796295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45939.382908796295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45939.382908796295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45939.382908796295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45939.382908796295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45939.382908796295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45939.382908796295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45939.382908796295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45939.382908796295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45939.382908796295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45939.382908796295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45939.382908796295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45939.382908796295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45939.382908796295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45939.382908796295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45939.382908796295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45939.382908796295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45939.382908796295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45939.382908796295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45939.382908796295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45939.382908796295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45939.382908796295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45939.382908796295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45939.382908796295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45939.382908796295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45939.382908796295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45939.382908796295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45939.382908796295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45939.382908796295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45939.382908796295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45939.382908796295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45939.382908796295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45939.382908796295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45939.382908796295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45939.382908796295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45939.382908796295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45939.382908796295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45939.382908796295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45939.382908796295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45939.382908796295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45939.382908796295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45939.382908796295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45939.382908796295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45939.382908796295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45939.382908796295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45939.382908796295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45939.382908796295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45939.382908796295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45939.382908796295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45939.382908796295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45939.382908796295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45939.382908796295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45939.382908796295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45939.382908796295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45939.382908796295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45939.382908796295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45939.382908796295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45939.382908796295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45939.382908796295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45939.382908796295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45939.382908796295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45939.382908796295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45939.382908796295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45939.382908796295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45939.382908796295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45939.382908796295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45939.382908796295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45939.382908796295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45939.382908796295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45939.382908796295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45939.382908796295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45939.382908796295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45939.382908796295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45939.382908796295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45939.382908796295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45939.382908796295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45939.382908796295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45939.382908796295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45939.382908796295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45939.382908796295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45939.382908796295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45939.382908796295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45939.382908796295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45939.382908796295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45939.382908796295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45939.382908796295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45939.382908796295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45939.382908796295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45939.382908796295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45939.382908796295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45939.382908796295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45939.382908796295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45939.382908796295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45939.382908796295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45939.382908796295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45939.382908796295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45939.382908796295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45939.382908796295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45939.382908796295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45939.382908796295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45939.382908796295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45939.382908796295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45939.382908796295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45939.382908796295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45939.382908796295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45939.382908796295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45939.382908796295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45939.382908796295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45939.382908796295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45939.382908796295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45939.382908796295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45939.382908796295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45939.382908796295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235.90219120369875</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36364</v>
      </c>
      <c r="E3" s="130" t="s">
        <v>38964</v>
      </c>
      <c r="F3" s="131">
        <v>45939.32708333333</v>
      </c>
      <c r="G3" s="132">
        <f ca="1">IFERROR(NOW()-F3,"")</f>
        <v>5.582546296500368E-2</v>
      </c>
      <c r="H3" s="131">
        <v>45939.225092592591</v>
      </c>
      <c r="I3" s="127" t="str">
        <f>IFERROR(VLOOKUP(D3,DB!A:F,6,0),"")</f>
        <v>SCECO</v>
      </c>
      <c r="J3" s="127" t="str">
        <f>IFERROR(VLOOKUP(D3,DB!A:G,7,0),"")</f>
        <v>In progress</v>
      </c>
      <c r="K3" s="134" t="s">
        <v>39061</v>
      </c>
      <c r="L3" s="129" t="str">
        <f>IFERROR(VLOOKUP(D3,DB!A:I,9,0),"")</f>
        <v>Latis</v>
      </c>
    </row>
    <row r="4" spans="1:16" ht="15" customHeight="1">
      <c r="A4" s="127" t="s">
        <v>39062</v>
      </c>
      <c r="B4" s="127" t="str">
        <f>IFERROR(VLOOKUP(D4,DB!A:K,11,0),"")</f>
        <v>R4</v>
      </c>
      <c r="C4" s="128">
        <v>1</v>
      </c>
      <c r="D4" s="129" t="s">
        <v>34221</v>
      </c>
      <c r="E4" s="130" t="s">
        <v>39047</v>
      </c>
      <c r="F4" s="131">
        <v>45939.343634259261</v>
      </c>
      <c r="G4" s="132">
        <f ca="1">IFERROR(NOW()-F4,"")</f>
        <v>3.927453703363426E-2</v>
      </c>
      <c r="H4" s="131">
        <v>45939.337743055556</v>
      </c>
      <c r="I4" s="127" t="str">
        <f>IFERROR(VLOOKUP(D4,DB!A:F,6,0),"")</f>
        <v>SCECO</v>
      </c>
      <c r="J4" s="127" t="str">
        <f>IFERROR(VLOOKUP(D4,DB!A:G,7,0),"")</f>
        <v>In progress</v>
      </c>
      <c r="K4" s="134" t="s">
        <v>39063</v>
      </c>
      <c r="L4" s="129" t="str">
        <f>IFERROR(VLOOKUP(D4,DB!A:I,9,0),"")</f>
        <v>Latis</v>
      </c>
    </row>
    <row r="5" spans="1:16" ht="15" customHeight="1">
      <c r="A5" s="127"/>
      <c r="B5" s="127" t="str">
        <f>IFERROR(VLOOKUP(D5,DB!A:K,11,0),"")</f>
        <v/>
      </c>
      <c r="C5" s="128"/>
      <c r="D5" s="129"/>
      <c r="E5" s="130"/>
      <c r="F5" s="131"/>
      <c r="G5" s="132">
        <f ca="1">IFERROR(NOW()-F5,"")</f>
        <v>45939.382908796295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45939.382908796295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45939.382908796295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45939.382908796295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45939.382908796295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45939.382908796295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45939.382908796295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45939.382908796295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45939.382908796295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45939.382908796295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45939.382908796295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45939.382908796295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45939.382908796295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45939.382908796295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45939.382908796295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45939.382908796295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45939.382908796295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45939.382908796295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45939.382908796295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45939.382908796295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45939.382908796295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45939.382908796295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45939.382908796295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45939.382908796295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45939.382908796295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45939.382908796295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45939.382908796295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45939.382908796295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45939.382908796295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45939.382908796295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45939.382908796295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45939.382908796295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45939.382908796295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45939.382908796295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45939.382908796295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45939.382908796295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45939.382908796295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45939.382908796295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45939.382908796295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45939.382908796295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45939.382908796295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45939.382908796295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45939.382908796295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45939.382908796295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45939.382908796295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45939.382908796295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45939.382908796295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45939.382908796295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45939.382908796295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45939.382908796295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45939.382908796295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45939.382908796295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45939.382908796295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45939.382908796295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45939.382908796295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45939.382908796295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45939.382908796295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45939.382908796295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45939.382908796295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45939.382908796295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45939.382908796295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45939.382908796295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45939.382908796295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45939.382908796295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45939.382908796295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45939.382908796295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45939.382908796295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45939.382908796295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45939.382908796295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45939.382908796295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45939.382908796295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45939.382908796295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45939.382908796295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45939.382908796295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45939.382908796295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45939.382908796295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45939.382908796295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45939.382908796295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45939.382908796295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45939.382908796295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45939.382908796295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45939.382908796295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45939.382908796295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45939.382908796295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45939.382908796295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45939.382908796295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45939.382908796295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45939.382908796295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45939.382908796295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45939.382908796295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45939.382908796295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45939.382908796295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45939.382908796295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45939.382908796295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45939.382908796295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45939.382908796295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45939.382908796295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45939.382908796295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45939.382908796295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45939.382908796295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45939.382908796295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45939.382908796295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45939.382908796295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45939.382908796295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45939.382908796295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45939.382908796295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45939.382908796295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45939.382908796295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45939.382908796295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45939.382908796295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45939.382908796295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45939.382908796295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45939.382908796295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45939.382908796295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45939.382908796295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45939.382908796295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45939.382908796295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45939.382908796295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45939.382908796295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45939.382908796295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45939.382908796295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45939.382908796295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45939.382908796295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45939.382908796295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45939.382908796295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45939.382908796295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45939.382908796295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45939.382908796295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45939.382908796295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45939.382908796295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45939.382908796295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45939.382908796295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45939.382908796295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45939.382908796295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45939.382908796295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45939.382908796295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45939.382908796295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45939.382908796295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45939.382908796295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45939.382908796295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45939.382908796295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45939.382908796295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45939.382908796295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45939.382908796295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45939.382908796295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45939.382908796295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45939.382908796295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45939.382908796295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45939.382908796295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45939.382908796295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45939.382908796295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45939.382908796295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45939.382908796295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45939.382908796295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45939.382908796295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45939.382908796295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45939.382908796295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45939.382908796295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45939.382908796295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45939.382908796295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45939.382908796295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45939.382908796295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45939.382908796295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45939.382908796295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45939.382908796295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45939.382908796295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45939.382908796295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45939.382908796295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45939.382908796295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45939.382908796295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45939.382908796295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45939.382908796295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45939.382908796295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45939.382908796295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45939.382908796295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45939.382908796295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45939.382908796295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45939.382908796295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45939.382908796295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45939.382908796295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45939.382908796295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45939.382908796295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45939.382908796295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45939.382908796295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45939.382908796295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45939.382908796295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45939.382908796295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45939.382908796295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45939.382908796295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45939.382908796295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45939.382908796295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45939.382908796295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45939.382908796295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45939.382908796295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45939.382908796295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45939.382908796295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45939.382908796295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45939.382908796295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45939.382908796295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45939.382908796295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45939.382908796295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45939.382908796295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45939.382908796295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45939.382908796295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45939.382908796295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45939.382908796295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45939.382908796295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45939.382908796295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45939.382908796295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45939.382908796295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45939.382908796295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45939.382908796295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45939.382908796295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45939.382908796295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45939.382908796295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45939.382908796295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45939.382908796295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45939.382908796295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45939.382908796295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45939.382908796295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45939.382908796295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45939.382908796295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45939.382908796295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45939.382908796295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45939.382908796295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45939.382908796295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45939.382908796295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45939.382908796295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45939.382908796295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45939.382908796295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45939.382908796295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45939.382908796295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45939.382908796295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45939.382908796295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45939.382908796295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45939.382908796295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45939.382908796295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45939.382908796295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45939.382908796295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45939.382908796295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45939.382908796295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45939.382908796295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45939.382908796295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45939.382908796295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45939.382908796295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45939.382908796295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45939.382908796295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45939.382908796295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45939.382908796295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45939.382908796295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45939.382908796295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45939.382908796295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45939.382908796295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45939.382908796295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45939.382908796295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45939.382908796295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45939.382908796295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45939.382908796295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45939.382908796295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45939.382908796295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45939.382908796295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45939.382908796295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45939.382908796295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45939.382908796295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45939.382908796295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45939.382908796295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45939.382908796295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45939.382908796295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45939.382908796295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45939.382908796295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45939.382908796295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45939.382908796295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45939.382908796295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45939.382908796295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45939.382908796295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45939.382908796295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45939.382908796295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45939.382908796295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45939.382908796295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45939.382908796295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45939.382908796295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45939.382908796295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45939.382908796295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45939.382908796295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45939.382908796295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45939.382908796295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45939.382908796295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45939.382908796295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45939.382908796295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45939.382908796295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45939.382908796295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45939.382908796295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45939.382908796295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45939.382908796295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45939.382908796295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45939.382908796295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45939.382908796295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45939.382908796295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45939.382908796295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45939.382908796295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45939.382908796295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45939.382908796295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45939.382908796295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45939.382908796295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45939.382908796295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45939.382908796295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45939.382908796295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45939.382908796295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45939.382908796295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45939.382908796295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45939.382908796295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45939.382908796295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45939.382908796295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45939.382908796295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45939.382908796295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45939.382908796295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45939.382908796295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45939.382908796295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45939.382908796295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45939.382908796295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45939.382908796295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45939.382908796295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45939.382908796295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45939.382908796295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45939.382908796295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45939.382908796295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45939.382908796295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45939.382908796295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45939.382908796295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45939.382908796295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45939.382908796295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45939.382908796295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45939.382908796295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45939.382908796295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45939.382908796295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45939.382908796295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45939.382908796295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45939.382908796295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45939.382908796295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45939.382908796295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45939.382908796295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45939.382908796295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45939.382908796295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45939.382908796295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45939.382908796295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45939.382908796295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45939.382908796295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45939.382908796295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45939.382908796295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45939.382908796295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45939.382908796295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45939.382908796295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45939.382908796295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45939.382908796295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45939.382908796295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45939.382908796295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45939.382908796295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45939.382908796295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45939.382908796295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45939.382908796295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45939.382908796295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45939.382908796295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45939.382908796295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45939.382908796295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45939.382908796295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45939.382908796295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45939.382908796295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45939.382908796295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45939.382908796295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45939.382908796295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45939.382908796295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45939.382908796295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45939.382908796295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45939.382908796295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45939.382908796295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45939.382908796295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45939.382908796295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45939.382908796295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45939.382908796295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45939.382908796295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45939.382908796295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45939.382908796295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45939.382908796295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45939.382908796295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45939.382908796295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45939.382908796295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45939.382908796295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45939.382908796295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45939.382908796295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45939.382908796295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45939.382908796295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45939.382908796295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45939.382908796295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45939.382908796295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45939.382908796295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45939.382908796295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45939.382908796295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45939.382908796295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45939.382908796295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45939.382908796295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45939.382908796295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45939.382908796295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45939.382908796295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45939.382908796295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45939.382908796295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45939.382908796295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45939.382908796295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45939.382908796295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45939.382908796295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45939.382908796295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45939.382908796295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45939.382908796295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45939.382908796295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45939.382908796295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45939.382908796295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45939.382908796295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45939.382908796295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45939.382908796295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45939.382908796295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45939.382908796295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45939.382908796295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45939.382908796295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45939.382908796295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45939.382908796295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45939.382908796295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45939.382908796295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45939.382908796295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45939.382908796295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45939.382908796295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45939.382908796295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45939.382908796295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45939.382908796295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45939.382908796295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45939.382908796295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45939.382908796295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45939.382908796295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45939.382908796295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45939.382908796295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45939.382908796295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45939.382908796295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45939.382908796295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45939.382908796295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45939.382908796295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45939.382908796295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45939.382908796295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45939.382908796295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45939.382908796295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45939.382908796295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45939.382908796295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45939.382908796295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45939.382908796295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45939.382908796295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45939.382908796295</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45939.382908796295</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7">
        <f ca="1">IFERROR(NOW()-F2,"")</f>
        <v>47.55084861110663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7">
        <f ca="1">IFERROR(NOW()-F3,"")</f>
        <v>13.194031481478305</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38236</v>
      </c>
      <c r="E4" s="37" t="s">
        <v>38964</v>
      </c>
      <c r="F4" s="38">
        <v>45939.350694444445</v>
      </c>
      <c r="G4" s="39">
        <f t="shared" ref="G4:G24" ca="1" si="0">IFERROR(NOW()-F4,"")</f>
        <v>3.2214351849688683E-2</v>
      </c>
      <c r="H4" s="38">
        <v>45939.345138888886</v>
      </c>
      <c r="I4" s="37" t="str">
        <f>IFERROR(VLOOKUP(D4,DB!A:F,6,0),"")</f>
        <v>SCECO</v>
      </c>
      <c r="J4" s="37" t="str">
        <f>IFERROR(VLOOKUP(D4,DB!A:G,7,0),"")</f>
        <v>Haj Removal</v>
      </c>
      <c r="K4" s="37" t="s">
        <v>39069</v>
      </c>
      <c r="L4" s="37" t="str">
        <f>IFERROR(VLOOKUP(D4,DB!A:I,9,0),"")</f>
        <v>Latis</v>
      </c>
    </row>
    <row r="5" spans="1:13" ht="15">
      <c r="A5" s="37"/>
      <c r="B5" s="37" t="str">
        <f>IFERROR(VLOOKUP(D5,DB!A:K,11,0),"")</f>
        <v/>
      </c>
      <c r="C5" s="37"/>
      <c r="D5" s="37"/>
      <c r="E5" s="37"/>
      <c r="F5" s="38"/>
      <c r="G5" s="39">
        <f t="shared" ca="1" si="0"/>
        <v>45939.382908796295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0"/>
        <v>45939.382908796295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45939.382908796295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45939.382908796295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45939.382908796295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45939.382908796295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45939.382908796295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45939.382908796295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45939.382908796295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45939.382908796295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45939.382908796295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45939.382908796295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45939.382908796295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45939.382908796295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45939.382908796295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45939.382908796295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45939.382908796295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45939.382908796295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45939.382908796295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45939.382908796295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ref="G25:G56" ca="1" si="1">IFERROR(NOW()-F25,"")</f>
        <v>45939.382908796295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45939.382908796295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45939.382908796295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45939.382908796295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45939.382908796295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45939.382908796295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45939.382908796295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45939.382908796295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45939.382908796295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45939.382908796295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45939.382908796295</v>
      </c>
      <c r="H35" s="38"/>
      <c r="I35" s="37" t="str">
        <f>IFERROR(VLOOKUP(D35,DB!A:F,6,0),"")</f>
        <v/>
      </c>
      <c r="J35" s="37" t="str">
        <f>IFERROR(VLOOKUP(D35,DB!A:G,7,0),"")</f>
        <v/>
      </c>
      <c r="K35" s="37"/>
      <c r="L35" s="37" t="str">
        <f>IFERROR(VLOOKUP(D35,DB!A:I,9,0),"")</f>
        <v/>
      </c>
    </row>
    <row r="36" spans="1:12" ht="15">
      <c r="A36" s="84"/>
      <c r="B36" s="84" t="str">
        <f>IFERROR(VLOOKUP(D36,DB!A:K,11,0),"")</f>
        <v/>
      </c>
      <c r="C36" s="84"/>
      <c r="D36" s="84"/>
      <c r="E36" s="84"/>
      <c r="F36" s="123"/>
      <c r="G36" s="124">
        <f t="shared" ca="1" si="1"/>
        <v>45939.382908796295</v>
      </c>
      <c r="H36" s="123"/>
      <c r="I36" s="84" t="str">
        <f>IFERROR(VLOOKUP(D36,DB!A:F,6,0),"")</f>
        <v/>
      </c>
      <c r="J36" s="84" t="str">
        <f>IFERROR(VLOOKUP(D36,DB!A:G,7,0),"")</f>
        <v/>
      </c>
      <c r="K36" s="84"/>
      <c r="L36" s="84" t="str">
        <f>IFERROR(VLOOKUP(D36,DB!A:I,9,0),"")</f>
        <v/>
      </c>
    </row>
    <row r="37" spans="1:12" ht="15">
      <c r="A37" s="37"/>
      <c r="B37" s="37" t="str">
        <f>IFERROR(VLOOKUP(D37,DB!A:K,11,0),"")</f>
        <v/>
      </c>
      <c r="C37" s="37"/>
      <c r="D37" s="37"/>
      <c r="E37" s="37"/>
      <c r="F37" s="38"/>
      <c r="G37" s="39">
        <f t="shared" ca="1" si="1"/>
        <v>45939.382908796295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45939.382908796295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45939.382908796295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45939.382908796295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45939.382908796295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45939.382908796295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45939.382908796295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45939.382908796295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45939.382908796295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45939.382908796295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45939.382908796295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45939.382908796295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45939.382908796295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45939.382908796295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45939.382908796295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45939.382908796295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45939.382908796295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45939.382908796295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45939.382908796295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45939.382908796295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ref="G57:G88" ca="1" si="2">IFERROR(NOW()-F57,"")</f>
        <v>45939.382908796295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45939.382908796295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45939.382908796295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45939.382908796295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45939.382908796295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45939.382908796295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45939.382908796295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45939.382908796295</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3"/>
      <c r="G65" s="124">
        <f t="shared" ca="1" si="2"/>
        <v>45939.382908796295</v>
      </c>
      <c r="H65" s="123"/>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t="shared" ca="1" si="2"/>
        <v>45939.382908796295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45939.382908796295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45939.382908796295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45939.382908796295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45939.382908796295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45939.382908796295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45939.382908796295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45939.382908796295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45939.382908796295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45939.382908796295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45939.382908796295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45939.382908796295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45939.382908796295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45939.382908796295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45939.382908796295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45939.382908796295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45939.382908796295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45939.382908796295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45939.382908796295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45939.382908796295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45939.382908796295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45939.382908796295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45939.382908796295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ref="G89:G120" ca="1" si="3">IFERROR(NOW()-F89,"")</f>
        <v>45939.382908796295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45939.382908796295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45939.382908796295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45939.382908796295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45939.382908796295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45939.382908796295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45939.382908796295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45939.382908796295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45939.382908796295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45939.382908796295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45939.382908796295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45939.382908796295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45939.382908796295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45939.382908796295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45939.382908796295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45939.382908796295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45939.382908796295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45939.382908796295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45939.382908796295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45939.382908796295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45939.382908796295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45939.382908796295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45939.382908796295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45939.382908796295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45939.382908796295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45939.382908796295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45939.382908796295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45939.382908796295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45939.382908796295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45939.382908796295</v>
      </c>
      <c r="H118" s="38"/>
      <c r="I118" s="37" t="str">
        <f>IFERROR(VLOOKUP(D118,DB!A:F,6,0),"")</f>
        <v/>
      </c>
      <c r="J118" s="37" t="str">
        <f>IFERROR(VLOOKUP(D118,DB!A:G,7,0),"")</f>
        <v/>
      </c>
      <c r="K118" s="37"/>
      <c r="L118" s="37" t="str">
        <f>IFERROR(VLOOKUP(D118,DB!A:I,9,0),"")</f>
        <v/>
      </c>
    </row>
    <row r="119" spans="1:12" ht="15">
      <c r="A119" s="84"/>
      <c r="B119" s="84" t="str">
        <f>IFERROR(VLOOKUP(D119,DB!A:K,11,0),"")</f>
        <v/>
      </c>
      <c r="C119" s="84"/>
      <c r="D119" s="84"/>
      <c r="E119" s="84"/>
      <c r="F119" s="123"/>
      <c r="G119" s="124">
        <f t="shared" ca="1" si="3"/>
        <v>45939.382908796295</v>
      </c>
      <c r="H119" s="123"/>
      <c r="I119" s="84" t="str">
        <f>IFERROR(VLOOKUP(D119,DB!A:F,6,0),"")</f>
        <v/>
      </c>
      <c r="J119" s="84" t="str">
        <f>IFERROR(VLOOKUP(D119,DB!A:G,7,0),"")</f>
        <v/>
      </c>
      <c r="K119" s="84"/>
      <c r="L119" s="84" t="str">
        <f>IFERROR(VLOOKUP(D119,DB!A:I,9,0),"")</f>
        <v/>
      </c>
    </row>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9" ht="15"/>
    <row r="792" ht="15"/>
    <row r="794" ht="15"/>
    <row r="797" ht="15"/>
    <row r="805" ht="15"/>
    <row r="806" ht="15"/>
    <row r="808" ht="15"/>
    <row r="809" ht="15"/>
    <row r="813" ht="15"/>
    <row r="814" ht="15"/>
    <row r="816" ht="15"/>
    <row r="817" ht="15"/>
    <row r="818" ht="15"/>
    <row r="819" ht="15"/>
    <row r="820" ht="15"/>
    <row r="821" ht="15"/>
    <row r="822" ht="15"/>
    <row r="823"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880" ht="15"/>
    <row r="918" ht="15"/>
    <row r="919" ht="15"/>
    <row r="921" ht="15"/>
    <row r="922" ht="15"/>
    <row r="923" ht="15"/>
    <row r="925" ht="15"/>
    <row r="926" ht="15"/>
    <row r="930" ht="15"/>
    <row r="931" ht="15"/>
    <row r="933" ht="15"/>
    <row r="934" ht="15"/>
    <row r="936" ht="15"/>
    <row r="937" ht="15"/>
    <row r="938" ht="15"/>
    <row r="939" ht="15"/>
    <row r="940" ht="15"/>
    <row r="941" ht="15"/>
    <row r="942" ht="15"/>
    <row r="943" ht="15"/>
    <row r="944" ht="15"/>
    <row r="946" ht="15"/>
    <row r="947" ht="15"/>
    <row r="949" ht="15"/>
    <row r="950"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9" ht="15"/>
    <row r="990" ht="15"/>
    <row r="992" ht="15"/>
    <row r="993" ht="15"/>
    <row r="994" ht="15"/>
    <row r="995" ht="15"/>
    <row r="996" ht="15"/>
    <row r="997" ht="15"/>
    <row r="998" ht="15"/>
    <row r="999" ht="15"/>
    <row r="1001" ht="15"/>
    <row r="1002" ht="15"/>
    <row r="1004" ht="15"/>
    <row r="1005" ht="15"/>
    <row r="1008" ht="15"/>
    <row r="1009" ht="15"/>
    <row r="1012" ht="15"/>
    <row r="1015" ht="15"/>
    <row r="1016" ht="15"/>
    <row r="1018" ht="15"/>
    <row r="1019" ht="15"/>
    <row r="1021" ht="15"/>
    <row r="1022" ht="15"/>
    <row r="1024" ht="15"/>
    <row r="1025"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217" ht="15"/>
    <row r="1218" ht="15"/>
    <row r="1220" ht="15"/>
    <row r="1221" ht="15"/>
    <row r="1228" ht="15"/>
    <row r="1229" ht="15"/>
    <row r="1230" ht="15"/>
    <row r="1231" ht="15"/>
    <row r="1232" ht="15"/>
    <row r="1233" ht="15"/>
    <row r="1236" ht="15"/>
    <row r="1237" ht="15"/>
    <row r="1238" ht="15"/>
    <row r="1239" ht="15"/>
    <row r="1240" ht="15"/>
    <row r="1241" ht="15"/>
    <row r="1242"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6" ht="15"/>
    <row r="1277" ht="15"/>
    <row r="1278" ht="15"/>
    <row r="1279" ht="15"/>
    <row r="1280" ht="15"/>
    <row r="1281" ht="15"/>
    <row r="1282" ht="15"/>
    <row r="1285" ht="15"/>
    <row r="1292" ht="15"/>
    <row r="1295" ht="15"/>
    <row r="1296" ht="15"/>
    <row r="1298" ht="15"/>
    <row r="1299" ht="15"/>
    <row r="1300" ht="15"/>
    <row r="1303" ht="15"/>
    <row r="1304" ht="15"/>
    <row r="1307" ht="15"/>
    <row r="1309" ht="15"/>
    <row r="1310" ht="15"/>
    <row r="1312" ht="15"/>
    <row r="1313" ht="15"/>
    <row r="1315" ht="15"/>
    <row r="1316"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50" ht="15"/>
    <row r="1352" ht="15"/>
    <row r="1353" ht="15"/>
    <row r="1354" ht="15"/>
    <row r="1355" ht="15"/>
    <row r="1356" ht="15"/>
    <row r="1357" ht="15"/>
    <row r="1358" ht="15"/>
    <row r="1359" ht="15"/>
    <row r="1360" ht="15"/>
    <row r="1361" ht="15"/>
    <row r="1362" ht="15"/>
    <row r="1363" ht="15"/>
    <row r="1364" ht="15"/>
    <row r="1365" ht="15"/>
    <row r="1366" ht="15"/>
    <row r="1367" ht="15"/>
    <row r="1368" ht="15"/>
    <row r="1370" ht="15"/>
    <row r="1371" ht="15"/>
    <row r="1372" ht="15"/>
    <row r="1373" ht="15"/>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39070</v>
      </c>
      <c r="B2" s="150" t="s">
        <v>5398</v>
      </c>
      <c r="C2" s="149">
        <v>1</v>
      </c>
      <c r="D2" s="150" t="s">
        <v>34463</v>
      </c>
      <c r="E2" s="149" t="s">
        <v>39071</v>
      </c>
      <c r="F2" s="151">
        <v>45926.772847222222</v>
      </c>
      <c r="G2" s="152">
        <f ca="1">IFERROR(NOW()-F2,"-")</f>
        <v>12.610061574072461</v>
      </c>
      <c r="H2" s="153">
        <v>45927.449074074102</v>
      </c>
      <c r="I2" s="150" t="str">
        <f>IFERROR(VLOOKUP(D2,DB!A:F,6,0),"")</f>
        <v>SCECO</v>
      </c>
      <c r="J2" s="150" t="str">
        <f>IFERROR(VLOOKUP(D2,DB!A:G,7,0),"")</f>
        <v>Weak</v>
      </c>
      <c r="K2" s="149" t="s">
        <v>39072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45939.382908796295</v>
      </c>
      <c r="H3" s="153">
        <v>45927.987534722219</v>
      </c>
      <c r="I3" s="150" t="str">
        <f>IFERROR(VLOOKUP(D3,DB!A:F,6,0),"")</f>
        <v>SCECO</v>
      </c>
      <c r="J3" s="150" t="str">
        <f>IFERROR(VLOOKUP(D3,DB!A:G,7,0),"")</f>
        <v>Vandalized</v>
      </c>
      <c r="K3" s="149" t="s">
        <v>39073</v>
      </c>
      <c r="L3" s="150" t="str">
        <f>IFERROR(VLOOKUP(D3,DB!A:I,9,0),"")</f>
        <v>Latis</v>
      </c>
    </row>
    <row r="4" spans="1:16383" ht="31.5" customHeight="1">
      <c r="A4" s="149" t="s">
        <v>39074</v>
      </c>
      <c r="B4" s="150" t="s">
        <v>5398</v>
      </c>
      <c r="C4" s="149">
        <v>1</v>
      </c>
      <c r="D4" s="150" t="s">
        <v>32861</v>
      </c>
      <c r="E4" s="149" t="s">
        <v>39071</v>
      </c>
      <c r="F4" s="151">
        <v>45933.880972222221</v>
      </c>
      <c r="G4" s="152">
        <f ca="1">IFERROR(NOW()-F4,"-")</f>
        <v>5.5019365740736248</v>
      </c>
      <c r="H4" s="153">
        <v>45929.455266203702</v>
      </c>
      <c r="I4" s="150" t="str">
        <f>IFERROR(VLOOKUP(D4,DB!A:F,6,0),"")</f>
        <v>SCECO</v>
      </c>
      <c r="J4" s="150" t="str">
        <f>IFERROR(VLOOKUP(D4,DB!A:G,7,0),"")</f>
        <v>In progress</v>
      </c>
      <c r="K4" s="149" t="s">
        <v>39072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39075</v>
      </c>
      <c r="B5" s="150" t="s">
        <v>5398</v>
      </c>
      <c r="C5" s="149">
        <v>1</v>
      </c>
      <c r="D5" s="150" t="s">
        <v>33408</v>
      </c>
      <c r="E5" s="149" t="s">
        <v>38964</v>
      </c>
      <c r="F5" s="151">
        <v>45934.942245370374</v>
      </c>
      <c r="G5" s="152">
        <f ca="1">IFERROR(NOW()-F5,"-")</f>
        <v>4.4406634259212296</v>
      </c>
      <c r="H5" s="153">
        <v>45934.470231481479</v>
      </c>
      <c r="I5" s="150" t="str">
        <f>IFERROR(VLOOKUP(D5,DB!A:F,6,0),"")</f>
        <v>SCECO</v>
      </c>
      <c r="J5" s="150" t="str">
        <f>IFERROR(VLOOKUP(D5,DB!A:G,7,0),"")</f>
        <v>Dead</v>
      </c>
      <c r="K5" s="149" t="s">
        <v>39072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45939.382908796295</v>
      </c>
      <c r="H6" s="155">
        <v>45937.667847222219</v>
      </c>
      <c r="I6" s="150" t="str">
        <f>IFERROR(VLOOKUP(D6,DB!A:F,6,0),"")</f>
        <v>SCECO</v>
      </c>
      <c r="J6" s="150" t="str">
        <f>IFERROR(VLOOKUP(D6,DB!A:G,7,0),"")</f>
        <v>Weak</v>
      </c>
      <c r="K6" s="156" t="s">
        <v>39076</v>
      </c>
      <c r="L6" s="150" t="str">
        <f>IFERROR(VLOOKUP(D6,DB!A:I,9,0),"")</f>
        <v>Latis</v>
      </c>
    </row>
    <row r="7" spans="1:16383" ht="31.5" customHeight="1">
      <c r="A7" s="161"/>
      <c r="B7" s="161" t="str">
        <f>IFERROR(VLOOKUP(D7,DB!A:K,11,0),"")</f>
        <v/>
      </c>
      <c r="C7" s="161"/>
      <c r="D7" s="160"/>
      <c r="E7" s="161"/>
      <c r="F7" s="161"/>
      <c r="G7" s="152">
        <f ca="1">IFERROR(NOW()-F7,"-")</f>
        <v>45939.382908796295</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45939.382908796295</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45939.382908796295</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45939.382908796295</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45939.382908796295</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45939.382908796295</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45939.382908796295</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45939.382908796295</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45939.382908796295</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45939.382908796295</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45939.382908796295</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45939.382908796295</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45939.382908796295</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45939.382908796295</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45939.382908796295</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45939.382908796295</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45939.382908796295</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45939.382908796295</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45939.382908796295</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45939.382908796295</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45939.382908796295</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45939.382908796295</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45939.382908796295</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45939.382908796295</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45939.382908796295</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45939.382908796295</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45939.382908796295</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45939.382908796295</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45939.382908796295</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45939.382908796295</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45939.382908796295</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45939.382908796295</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45939.382908796295</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45939.382908796295</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45939.382908796295</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45939.382908796295</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45939.382908796295</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45939.382908796295</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45939.382908796295</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45939.382908796295</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45939.382908796295</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45939.382908796295</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45939.382908796295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45939.382908796295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45939.382908796295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45939.382908796295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45939.382908796295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45939.382908796295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45939.382908796295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45939.382908796295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45939.382908796295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45939.382908796295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45939.382908796295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45939.382908796295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45939.382908796295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45939.382908796295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45939.382908796295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45939.382908796295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45939.382908796295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45939.382908796295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45939.382908796295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45939.382908796295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45939.382908796295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45939.382908796295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45939.382908796295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45939.382908796295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45939.382908796295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45939.382908796295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45939.382908796295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45939.382908796295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45939.382908796295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45939.382908796295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45939.382908796295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45939.382908796295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45939.382908796295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45939.382908796295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45939.382908796295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45939.382908796295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45939.382908796295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45939.382908796295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45939.382908796295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45939.382908796295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45939.382908796295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45939.382908796295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45939.382908796295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45939.382908796295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45939.382908796295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45939.382908796295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45939.382908796295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45939.382908796295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45939.382908796295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45939.382908796295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45939.382908796295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45939.382908796295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45939.382908796295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45939.382908796295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45939.382908796295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45939.382908796295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45939.382908796295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45939.382908796295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45939.382908796295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45939.382908796295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45939.382908796295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45939.382908796295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45939.382908796295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45939.382908796295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45939.382908796295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45939.382908796295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45939.382908796295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45939.382908796295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45939.382908796295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45939.382908796295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45939.382908796295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45939.382908796295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45939.382908796295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45939.382908796295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45939.382908796295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45939.382908796295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45939.382908796295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45939.382908796295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45939.382908796295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45939.382908796295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45939.382908796295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45939.382908796295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45939.382908796295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45939.382908796295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45939.382908796295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45939.382908796295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45939.382908796295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45939.382908796295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45939.382908796295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45939.382908796295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45939.382908796295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45939.382908796295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45939.382908796295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45939.382908796295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45939.382908796295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45939.382908796295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45939.382908796295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45939.382908796295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45939.382908796295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45939.382908796295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45939.382908796295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45939.382908796295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45939.382908796295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45939.382908796295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45939.382908796295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45939.382908796295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45939.382908796295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45939.382908796295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45939.382908796295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45939.382908796295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45939.382908796295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45939.382908796295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45939.382908796295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45939.382908796295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45939.382908796295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45939.382908796295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45939.382908796295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45939.382908796295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45939.382908796295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45939.382908796295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45939.382908796295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45939.382908796295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45939.382908796295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45939.382908796295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45939.382908796295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45939.382908796295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45939.382908796295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45939.382908796295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45939.382908796295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45939.382908796295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45939.382908796295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45939.382908796295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45939.382908796295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45939.382908796295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45939.382908796295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45939.382908796295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45939.382908796295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45939.382908796295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45939.382908796295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45939.382908796295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45939.382908796295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45939.382908796295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45939.382908796295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45939.382908796295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45939.382908796295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45939.382908796295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45939.382908796295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45939.382908796295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45939.382908796295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45939.382908796295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45939.382908796295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45939.382908796295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45939.382908796295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45939.382908796295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45939.382908796295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45939.382908796295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45939.382908796295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45939.382908796295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45939.382908796295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45939.382908796295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45939.382908796295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45939.382908796295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45939.382908796295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45939.382908796295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45939.382908796295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45939.382908796295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45939.382908796295</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2025-10-09T06:12:18Z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