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815" documentId="13_ncr:1_{F6CB121F-512D-4AA6-A0C1-0FB36C537598}" xr6:coauthVersionLast="47" xr6:coauthVersionMax="47" xr10:uidLastSave="{3FB10AA7-C863-4D23-9531-54C58EB27D9C}"/>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L8" i="5"/>
  <c r="J8" i="5"/>
  <c r="I8" i="5"/>
  <c r="G8" i="5"/>
  <c r="B8"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I2" i="3"/>
  <c r="G5" i="2"/>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3" i="1"/>
  <c r="L3" i="1"/>
  <c r="G4" i="1"/>
  <c r="L4" i="1"/>
</calcChain>
</file>

<file path=xl/sharedStrings.xml><?xml version="1.0" encoding="utf-8"?>
<sst xmlns="http://schemas.openxmlformats.org/spreadsheetml/2006/main" count="178668" uniqueCount="39101">
  <si>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</si>
  <si>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</si>
  <si>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</si>
  <si>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</si>
  <si>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</si>
  <si>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</si>
  <si>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</si>
  <si>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</si>
  <si>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</si>
  <si>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</si>
  <si>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</si>
  <si>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</si>
  <si>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</si>
  <si>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</si>
  <si>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</si>
  <si>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</si>
  <si>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</si>
  <si>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</si>
  <si>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</si>
  <si>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</si>
  <si>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</si>
  <si>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</si>
  <si>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</si>
  <si>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</si>
  <si>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</si>
  <si>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</si>
  <si>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</si>
  <si>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</si>
  <si>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</si>
  <si>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</si>
  <si>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</si>
  <si>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</si>
  <si>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</si>
  <si>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</si>
  <si>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</si>
  <si>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</si>
  <si>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</si>
  <si>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</si>
  <si>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</si>
  <si>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</si>
  <si>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</si>
  <si>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</si>
  <si>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</si>
  <si>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</si>
  <si>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</si>
  <si>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</si>
  <si>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</si>
  <si>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</si>
  <si>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</si>
  <si>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</si>
  <si>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</si>
  <si>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</si>
  <si>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</si>
  <si>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</si>
  <si>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</si>
  <si>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</si>
  <si>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</si>
  <si>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</si>
  <si>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</si>
  <si>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</si>
  <si>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</si>
  <si>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</si>
  <si>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</si>
  <si>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</si>
  <si>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</si>
  <si>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</si>
  <si>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</si>
  <si>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</si>
  <si>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</si>
  <si>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</si>
  <si>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</si>
  <si>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</si>
  <si>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</si>
  <si>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</si>
  <si>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</si>
  <si>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</si>
  <si>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</si>
  <si>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</si>
  <si>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</si>
  <si>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</si>
  <si>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</si>
  <si>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</si>
  <si>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</si>
  <si>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</si>
  <si>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</si>
  <si>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</si>
  <si>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</si>
  <si>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</si>
  <si>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</si>
  <si>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</si>
  <si>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</si>
  <si>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</si>
  <si>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</si>
  <si>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</si>
  <si>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</si>
  <si>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</si>
  <si>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</si>
  <si>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</si>
  <si>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</si>
  <si>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</si>
  <si>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</si>
  <si>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</si>
  <si>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</si>
  <si>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</si>
  <si>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</si>
  <si>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</si>
  <si>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</si>
  <si>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</si>
  <si>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</si>
  <si>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</si>
  <si>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</si>
  <si>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</si>
  <si>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</si>
  <si>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</si>
  <si>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</si>
  <si>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</si>
  <si>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</si>
  <si>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</si>
  <si>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</si>
  <si>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</si>
  <si>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</si>
  <si>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</si>
  <si>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</si>
  <si>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</si>
  <si>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</si>
  <si>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</si>
  <si>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</si>
  <si>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</si>
  <si>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</si>
  <si>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</si>
  <si>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</si>
  <si>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</si>
  <si>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</si>
  <si>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</si>
  <si>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</si>
  <si>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</si>
  <si>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</si>
  <si>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</si>
  <si>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</si>
  <si>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</si>
  <si>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</si>
  <si>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</si>
  <si>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</si>
  <si>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</si>
  <si>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</si>
  <si>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</si>
  <si>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</si>
  <si>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</si>
  <si>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</si>
  <si>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</si>
  <si>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</si>
  <si>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</si>
  <si>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</si>
  <si>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</si>
  <si>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</si>
  <si>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</si>
  <si>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</si>
  <si>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</si>
  <si>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</si>
  <si>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</si>
  <si>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</si>
  <si>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</si>
  <si>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</si>
  <si>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</si>
  <si>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</si>
  <si>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</si>
  <si>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</si>
  <si>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</si>
  <si>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</si>
  <si>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</si>
  <si>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</si>
  <si>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</si>
  <si>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</si>
  <si>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</si>
  <si>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</si>
  <si>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</si>
  <si>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</si>
  <si>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</si>
  <si>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</si>
  <si>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</si>
  <si>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</si>
  <si>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</si>
  <si>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</si>
  <si>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</si>
  <si>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</si>
  <si>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</si>
  <si>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</si>
  <si>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</si>
  <si>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</si>
  <si>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</si>
  <si>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</si>
  <si>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</si>
  <si>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</si>
  <si>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</si>
  <si>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</si>
  <si>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</si>
  <si>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</si>
  <si>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</si>
  <si>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</si>
  <si>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</si>
  <si>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</si>
  <si>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</si>
  <si>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</si>
  <si>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</si>
  <si>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</si>
  <si>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</si>
  <si>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</si>
  <si>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</si>
  <si>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</si>
  <si>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</si>
  <si>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</si>
  <si>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</si>
  <si>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</si>
  <si>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</si>
  <si>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</si>
  <si>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</si>
  <si>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</si>
  <si>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</si>
  <si>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</si>
  <si>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</si>
  <si>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</si>
  <si>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</si>
  <si>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</si>
  <si>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</si>
  <si>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</si>
  <si>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</si>
  <si>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</si>
  <si>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</si>
  <si>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</si>
  <si>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</si>
  <si>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</si>
  <si>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</si>
  <si>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</si>
  <si>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</si>
  <si>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</si>
  <si>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</si>
  <si>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</si>
  <si>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</si>
  <si>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</si>
  <si>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</si>
  <si>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</si>
  <si>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</si>
  <si>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</si>
  <si>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</si>
  <si>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</si>
  <si>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</si>
  <si>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</si>
  <si>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</si>
  <si>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</si>
  <si>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</si>
  <si>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</si>
  <si>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</si>
  <si>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</si>
  <si>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</si>
  <si>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</si>
  <si>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</si>
  <si>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</si>
  <si>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</si>
  <si>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</si>
  <si>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</si>
  <si>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</si>
  <si>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</si>
  <si>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</si>
  <si>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</si>
  <si>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</si>
  <si>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</si>
  <si>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</si>
  <si>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</si>
  <si>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</si>
  <si>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</si>
  <si>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</si>
  <si>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</si>
  <si>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</si>
  <si>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</si>
  <si>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</si>
  <si>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</si>
  <si>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</si>
  <si>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</si>
  <si>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</si>
  <si>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</si>
  <si>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</si>
  <si>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</si>
  <si>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</si>
  <si>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</si>
  <si>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</si>
  <si>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</si>
  <si>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</si>
  <si>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</si>
  <si>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</si>
  <si>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</si>
  <si>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</si>
  <si>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</si>
  <si>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</si>
  <si>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</si>
  <si>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</si>
  <si>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</si>
  <si>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</si>
  <si>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</si>
  <si>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</si>
  <si>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</si>
  <si>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</si>
  <si>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</si>
  <si>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</si>
  <si>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</si>
  <si>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</si>
  <si>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</si>
  <si>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</si>
  <si>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</si>
  <si>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</si>
  <si>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</si>
  <si>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</si>
  <si>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</si>
  <si>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</si>
  <si>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</si>
  <si>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</si>
  <si>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</si>
  <si>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</si>
  <si>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</si>
  <si>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</si>
  <si>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</si>
  <si>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</si>
  <si>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</si>
  <si>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</si>
  <si>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</si>
  <si>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</si>
  <si>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</si>
  <si>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</si>
  <si>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</si>
  <si>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</si>
  <si>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</si>
  <si>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</si>
  <si>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</si>
  <si>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</si>
  <si>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</si>
  <si>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</si>
  <si>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</si>
  <si>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</si>
  <si>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</si>
  <si>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</si>
  <si>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</si>
  <si>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</si>
  <si>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</si>
  <si>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</si>
  <si>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</si>
  <si>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</si>
  <si>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</si>
  <si>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</si>
  <si>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</si>
  <si>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</si>
  <si>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</si>
  <si>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</si>
  <si>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</si>
  <si>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</si>
  <si>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</si>
  <si>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</si>
  <si>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</si>
  <si>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</si>
  <si>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</si>
  <si>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</si>
  <si>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</si>
  <si>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</si>
  <si>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</si>
  <si>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</si>
  <si>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</si>
  <si>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</si>
  <si>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</si>
  <si>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</si>
  <si>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</si>
  <si>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</si>
  <si>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</si>
  <si>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</si>
  <si>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</si>
  <si>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</si>
  <si>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</si>
  <si>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</si>
  <si>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</si>
  <si>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</si>
  <si>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</si>
  <si>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</si>
  <si>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</si>
  <si>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</si>
  <si>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</si>
  <si>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</si>
  <si>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</si>
  <si>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</si>
  <si>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</si>
  <si>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</si>
  <si>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</si>
  <si>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</si>
  <si>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</si>
  <si>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</si>
  <si>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</si>
  <si>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</si>
  <si>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</si>
  <si>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</si>
  <si>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</si>
  <si>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</si>
  <si>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</si>
  <si>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</si>
  <si>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</si>
  <si>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</si>
  <si>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</si>
  <si>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</si>
  <si>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</si>
  <si>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</si>
  <si>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</si>
  <si>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</si>
  <si>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</si>
  <si>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</si>
  <si>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</si>
  <si>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</si>
  <si>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</si>
  <si>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</si>
  <si>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</si>
  <si>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</si>
  <si>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</si>
  <si>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</si>
  <si>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</si>
  <si>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</si>
  <si>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</si>
  <si>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</si>
  <si>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</si>
  <si>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</si>
  <si>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</si>
  <si>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</si>
  <si>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</si>
  <si>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</si>
  <si>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</si>
  <si>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</si>
  <si>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</si>
  <si>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</si>
  <si>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</si>
  <si>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</si>
  <si>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</si>
  <si>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</si>
  <si>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</si>
  <si>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</si>
  <si>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</si>
  <si>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</si>
  <si>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</si>
  <si>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</si>
  <si>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</si>
  <si>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</si>
  <si>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</si>
  <si>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</si>
  <si>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</si>
  <si>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</si>
  <si>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</si>
  <si>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</si>
  <si>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</si>
  <si>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</si>
  <si>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</si>
  <si>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</si>
  <si>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</si>
  <si>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</si>
  <si>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</si>
  <si>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</si>
  <si>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</si>
  <si>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</si>
  <si>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</si>
  <si>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</si>
  <si>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</si>
  <si>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</si>
  <si>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</si>
  <si>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</si>
  <si>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</si>
  <si>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</si>
  <si>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</si>
  <si>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</si>
  <si>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</si>
  <si>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</si>
  <si>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</si>
  <si>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</si>
  <si>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</si>
  <si>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</si>
  <si>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</si>
  <si>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</si>
  <si>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</si>
  <si>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</si>
  <si>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</si>
  <si>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</si>
  <si>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</si>
  <si>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</si>
  <si>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</si>
  <si>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</si>
  <si>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</si>
  <si>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</si>
  <si>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</si>
  <si>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</si>
  <si>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</si>
  <si>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</si>
  <si>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</si>
  <si>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</si>
  <si>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</si>
  <si>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</si>
  <si>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</si>
  <si>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</si>
  <si>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</si>
  <si>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</si>
  <si>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</si>
  <si>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</si>
  <si>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</si>
  <si>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</si>
  <si>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</si>
  <si>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</si>
  <si>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</si>
  <si>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</si>
  <si>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</si>
  <si>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</si>
  <si>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</si>
  <si>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</si>
  <si>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</si>
  <si>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</si>
  <si>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</si>
  <si>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</si>
  <si>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</si>
  <si>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</si>
  <si>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</si>
  <si>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</si>
  <si>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</si>
  <si>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</si>
  <si>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</si>
  <si>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</si>
  <si>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</si>
  <si>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</si>
  <si>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</si>
  <si>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</si>
  <si>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</si>
  <si>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</si>
  <si>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</si>
  <si>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</si>
  <si>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</si>
  <si>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</si>
  <si>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</si>
  <si>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</si>
  <si>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</si>
  <si>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</si>
  <si>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</si>
  <si>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</si>
  <si>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</si>
  <si>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</si>
  <si>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</si>
  <si>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</si>
  <si>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</si>
  <si>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</si>
  <si>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</si>
  <si>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</si>
  <si>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</si>
  <si>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</si>
  <si>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</si>
  <si>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</si>
  <si>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</si>
  <si>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</si>
  <si>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</si>
  <si>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</si>
  <si>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</si>
  <si>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</si>
  <si>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</si>
  <si>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</si>
  <si>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</si>
  <si>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</si>
  <si>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</si>
  <si>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</si>
  <si>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</si>
  <si>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</si>
  <si>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</si>
  <si>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</si>
  <si>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</si>
  <si>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</si>
  <si>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</si>
  <si>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</si>
  <si>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</si>
  <si>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</si>
  <si>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</si>
  <si>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</si>
  <si>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</si>
  <si>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</si>
  <si>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</si>
  <si>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</si>
  <si>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</si>
  <si>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</si>
  <si>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</si>
  <si>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</si>
  <si>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</si>
  <si>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</si>
  <si>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</si>
  <si>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</si>
  <si>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</si>
  <si>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</si>
  <si>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</si>
  <si>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</si>
  <si>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</si>
  <si>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</si>
  <si>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</si>
  <si>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</si>
  <si>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</si>
  <si>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</si>
  <si>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</si>
  <si>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</si>
  <si>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</si>
  <si>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</si>
  <si>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</si>
  <si>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</si>
  <si>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</si>
  <si>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</si>
  <si>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</si>
  <si>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</si>
  <si>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</si>
  <si>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</si>
  <si>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</si>
  <si>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</si>
  <si>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</si>
  <si>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</si>
  <si>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</si>
  <si>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</si>
  <si>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</si>
  <si>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</si>
  <si>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</si>
  <si>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</si>
  <si>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</si>
  <si>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</si>
  <si>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</si>
  <si>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</si>
  <si>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</si>
  <si>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</si>
  <si>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</si>
  <si>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</si>
  <si>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</si>
  <si>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</si>
  <si>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</si>
  <si>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</si>
  <si>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</si>
  <si>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</si>
  <si>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</si>
  <si>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</si>
  <si>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</si>
  <si>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</si>
  <si>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</si>
  <si>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</si>
  <si>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</si>
  <si>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</si>
  <si>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</si>
  <si>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</si>
  <si>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</si>
  <si>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</si>
  <si>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</si>
  <si>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</si>
  <si>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</si>
  <si>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</si>
  <si>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</si>
  <si>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</si>
  <si>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</si>
  <si>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</si>
  <si>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</si>
  <si>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</si>
  <si>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</si>
  <si>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</si>
  <si>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</si>
  <si>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</si>
  <si>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</si>
  <si>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</si>
  <si>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</si>
  <si>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</si>
  <si>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</si>
  <si>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</si>
  <si>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</si>
  <si>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</si>
  <si>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</si>
  <si>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</si>
  <si>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</si>
  <si>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</si>
  <si>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</si>
  <si>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</si>
  <si>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</si>
  <si>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</si>
  <si>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</si>
  <si>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</si>
  <si>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</si>
  <si>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</si>
  <si>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</si>
  <si>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</si>
  <si>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</si>
  <si>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</si>
  <si>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</si>
  <si>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</si>
  <si>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</si>
  <si>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</si>
  <si>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</si>
  <si>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</si>
  <si>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</si>
  <si>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</si>
  <si>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</si>
  <si>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</si>
  <si>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</si>
  <si>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</si>
  <si>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</si>
  <si>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</si>
  <si>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</si>
  <si>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</si>
  <si>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</si>
  <si>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</si>
  <si>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</si>
  <si>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</si>
  <si>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</si>
  <si>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</si>
  <si>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</si>
  <si>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</si>
  <si>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</si>
  <si>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</si>
  <si>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</si>
  <si>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</si>
  <si>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</si>
  <si>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</si>
  <si>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</si>
  <si>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</si>
  <si>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</si>
  <si>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</si>
  <si>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</si>
  <si>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</si>
  <si>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</si>
  <si>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</si>
  <si>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</si>
  <si>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</si>
  <si>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</si>
  <si>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</si>
  <si>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</si>
  <si>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</si>
  <si>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</si>
  <si>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</si>
  <si>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</si>
  <si>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</si>
  <si>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</si>
  <si>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</si>
  <si>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</si>
  <si>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</si>
  <si>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</si>
  <si>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</si>
  <si>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</si>
  <si>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</si>
  <si>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</si>
  <si>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</si>
  <si>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</si>
  <si>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</si>
  <si>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</si>
  <si>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</si>
  <si>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</si>
  <si>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</si>
  <si>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</si>
  <si>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</si>
  <si>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</si>
  <si>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</si>
  <si>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</si>
  <si>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</si>
  <si>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</si>
  <si>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</si>
  <si>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</si>
  <si>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</si>
  <si>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</si>
  <si>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</si>
  <si>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</si>
  <si>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</si>
  <si>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</si>
  <si>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</si>
  <si>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</si>
  <si>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</si>
  <si>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</si>
  <si>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</si>
  <si>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</si>
  <si>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</si>
  <si>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</si>
  <si>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</si>
  <si>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</si>
  <si>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</si>
  <si>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</si>
  <si>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</si>
  <si>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</si>
  <si>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</si>
  <si>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</si>
  <si>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</si>
  <si>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</si>
  <si>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</si>
  <si>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</si>
  <si>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</si>
  <si>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</si>
  <si>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</si>
  <si>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</si>
  <si>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</si>
  <si>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</si>
  <si>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</si>
  <si>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</si>
  <si>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</si>
  <si>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</si>
  <si>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</si>
  <si>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</si>
  <si>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</si>
  <si>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</si>
  <si>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</si>
  <si>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</si>
  <si>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</si>
  <si>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</si>
  <si>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</si>
  <si>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</si>
  <si>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</si>
  <si>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</si>
  <si>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</si>
  <si>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</si>
  <si>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</si>
  <si>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</si>
  <si>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</si>
  <si>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</si>
  <si>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</si>
  <si>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</si>
  <si>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</si>
  <si>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</si>
  <si>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</si>
  <si>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</si>
  <si>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</si>
  <si>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</si>
  <si>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</si>
  <si>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</si>
  <si>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</si>
  <si>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</si>
  <si>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</si>
  <si>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</si>
  <si>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</si>
  <si>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</si>
  <si>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</si>
  <si>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</si>
  <si>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</si>
  <si>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</si>
  <si>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</si>
  <si>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</si>
  <si>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</si>
  <si>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</si>
  <si>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</si>
  <si>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</si>
  <si>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</si>
  <si>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</si>
  <si>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</si>
  <si>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</si>
  <si>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</si>
  <si>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</si>
  <si>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</si>
  <si>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</si>
  <si>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</si>
  <si>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</si>
  <si>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</si>
  <si>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</si>
  <si>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</si>
  <si>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</si>
  <si>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</si>
  <si>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</si>
  <si>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</si>
  <si>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</si>
  <si>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</si>
  <si>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</si>
  <si>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</si>
  <si>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</si>
  <si>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</si>
  <si>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</si>
  <si>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</si>
  <si>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</si>
  <si>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</si>
  <si>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</si>
  <si>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</si>
  <si>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</si>
  <si>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</si>
  <si>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</si>
  <si>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</si>
  <si>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</si>
  <si>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</si>
  <si>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</si>
  <si>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</si>
  <si>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</si>
  <si>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</si>
  <si>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</si>
  <si>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</si>
  <si>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</si>
  <si>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</si>
  <si>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</si>
  <si>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</si>
  <si>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</si>
  <si>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</si>
  <si>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</si>
  <si>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</si>
  <si>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</si>
  <si>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</si>
  <si>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</si>
  <si>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</si>
  <si>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</si>
  <si>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</si>
  <si>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</si>
  <si>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</si>
  <si>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</si>
  <si>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</si>
  <si>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</si>
  <si>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</si>
  <si>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</si>
  <si>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</si>
  <si>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</si>
  <si>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</si>
  <si>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</si>
  <si>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</si>
  <si>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</si>
  <si>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</si>
  <si>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</si>
  <si>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</si>
  <si>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</si>
  <si>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</si>
  <si>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</si>
  <si>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</si>
  <si>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</si>
  <si>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</si>
  <si>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</si>
  <si>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</si>
  <si>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</si>
  <si>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</si>
  <si>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</si>
  <si>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</si>
  <si>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</si>
  <si>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</si>
  <si>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</si>
  <si>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</si>
  <si>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</si>
  <si>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</si>
  <si>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</si>
  <si>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</si>
  <si>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</si>
  <si>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</si>
  <si>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</si>
  <si>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</si>
  <si>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</si>
  <si>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</si>
  <si>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</si>
  <si>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</si>
  <si>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</si>
  <si>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</si>
  <si>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</si>
  <si>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</si>
  <si>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</si>
  <si>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</si>
  <si>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</si>
  <si>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</si>
  <si>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</si>
  <si>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</si>
  <si>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</si>
  <si>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</si>
  <si>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</si>
  <si>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</si>
  <si>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</si>
  <si>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</si>
  <si>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</si>
  <si>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</si>
  <si>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</si>
  <si>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</si>
  <si>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</si>
  <si>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</si>
  <si>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</si>
  <si>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</si>
  <si>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</si>
  <si>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</si>
  <si>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</si>
  <si>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</si>
  <si>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</si>
  <si>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</si>
  <si>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</si>
  <si>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</si>
  <si>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</si>
  <si>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</si>
  <si>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</si>
  <si>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</si>
  <si>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</si>
  <si>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</si>
  <si>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</si>
  <si>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</si>
  <si>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</si>
  <si>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</si>
  <si>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</si>
  <si>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</si>
  <si>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</si>
  <si>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</si>
  <si>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</si>
  <si>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</si>
  <si>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</si>
  <si>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</si>
  <si>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</si>
  <si>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</si>
  <si>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</si>
  <si>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</si>
  <si>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</si>
  <si>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</si>
  <si>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</si>
  <si>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</si>
  <si>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</si>
  <si>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</si>
  <si>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</si>
  <si>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</si>
  <si>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</si>
  <si>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</si>
  <si>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</si>
  <si>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</si>
  <si>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</si>
  <si>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</si>
  <si>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</si>
  <si>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</si>
  <si>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</si>
  <si>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</si>
  <si>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</si>
  <si>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</si>
  <si>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</si>
  <si>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</si>
  <si>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</si>
  <si>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</si>
  <si>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</si>
  <si>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</si>
  <si>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</si>
  <si>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</si>
  <si>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</si>
  <si>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</si>
  <si>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</si>
  <si>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</si>
  <si>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</si>
  <si>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</si>
  <si>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</si>
  <si>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</si>
  <si>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</si>
  <si>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</si>
  <si>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</si>
  <si>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</si>
  <si>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</si>
  <si>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</si>
  <si>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</si>
  <si>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</si>
  <si>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</si>
  <si>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</si>
  <si>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</si>
  <si>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</si>
  <si>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</si>
  <si>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</si>
  <si>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</si>
  <si>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</si>
  <si>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</si>
  <si>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</si>
  <si>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</si>
  <si>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</si>
  <si>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</si>
  <si>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</si>
  <si>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</si>
  <si>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</si>
  <si>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</si>
  <si>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</si>
  <si>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</si>
  <si>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</si>
  <si>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</si>
  <si>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</si>
  <si>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</si>
  <si>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</si>
  <si>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</si>
  <si>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</si>
  <si>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</si>
  <si>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</si>
  <si>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</si>
  <si>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</si>
  <si>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</si>
  <si>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</si>
  <si>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</si>
  <si>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</si>
  <si>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</si>
  <si>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</si>
  <si>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</si>
  <si>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</si>
  <si>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</si>
  <si>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</si>
  <si>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</si>
  <si>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</si>
  <si>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</si>
  <si>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</si>
  <si>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</si>
  <si>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</si>
  <si>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</si>
  <si>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</si>
  <si>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</si>
  <si>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</si>
  <si>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</si>
  <si>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</si>
  <si>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</si>
  <si>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</si>
  <si>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</si>
  <si>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</si>
  <si>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</si>
  <si>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</si>
  <si>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</si>
  <si>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</si>
  <si>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</si>
  <si>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</si>
  <si>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</si>
  <si>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</si>
  <si>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</si>
  <si>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</si>
  <si>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</si>
  <si>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</si>
  <si>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</si>
  <si>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</si>
  <si>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</si>
  <si>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</si>
  <si>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</si>
  <si>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</si>
  <si>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</si>
  <si>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</si>
  <si>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</si>
  <si>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</si>
  <si>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</si>
  <si>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</si>
  <si>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</si>
  <si>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</si>
  <si>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</si>
  <si>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</si>
  <si>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</si>
  <si>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</si>
  <si>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</si>
  <si>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</si>
  <si>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</si>
  <si>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</si>
  <si>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</si>
  <si>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</si>
  <si>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</si>
  <si>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</si>
  <si>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</si>
  <si>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</si>
  <si>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</si>
  <si>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</si>
  <si>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</si>
  <si>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</si>
  <si>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</si>
  <si>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</si>
  <si>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</si>
  <si>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</si>
  <si>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</si>
  <si>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</si>
  <si>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</si>
  <si>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</si>
  <si>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</si>
  <si>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</si>
  <si>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</si>
  <si>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</si>
  <si>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</si>
  <si>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</si>
  <si>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</si>
  <si>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</si>
  <si>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</si>
  <si>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</si>
  <si>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</si>
  <si>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</si>
  <si>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</si>
  <si>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</si>
  <si>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</si>
  <si>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</si>
  <si>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</si>
  <si>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</si>
  <si>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</si>
  <si>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</si>
  <si>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</si>
  <si>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</si>
  <si>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</si>
  <si>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</si>
  <si>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</si>
  <si>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</si>
  <si>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</si>
  <si>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</si>
  <si>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</si>
  <si>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</si>
  <si>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</si>
  <si>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</si>
  <si>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</si>
  <si>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</si>
  <si>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</si>
  <si>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</si>
  <si>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</si>
  <si>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</si>
  <si>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</si>
  <si>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</si>
  <si>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</si>
  <si>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</si>
  <si>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</si>
  <si>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</si>
  <si>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</si>
  <si>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</si>
  <si>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</si>
  <si>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</si>
  <si>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</si>
  <si>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</si>
  <si>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</si>
  <si>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</si>
  <si>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</si>
  <si>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</si>
  <si>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</si>
  <si>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</si>
  <si>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</si>
  <si>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</si>
  <si>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</si>
  <si>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</si>
  <si>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</si>
  <si>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</si>
  <si>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</si>
  <si>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</si>
  <si>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</si>
  <si>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</si>
  <si>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</si>
  <si>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</si>
  <si>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</si>
  <si>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</si>
  <si>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</si>
  <si>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</si>
  <si>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</si>
  <si>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</si>
  <si>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</si>
  <si>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</si>
  <si>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</si>
  <si>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</si>
  <si>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</si>
  <si>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</si>
  <si>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</si>
  <si>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</si>
  <si>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</si>
  <si>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</si>
  <si>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</si>
  <si>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</si>
  <si>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</si>
  <si>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</si>
  <si>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</si>
  <si>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</si>
  <si>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</si>
  <si>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</si>
  <si>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</si>
  <si>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</si>
  <si>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</si>
  <si>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</si>
  <si>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</si>
  <si>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</si>
  <si>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</si>
  <si>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</si>
  <si>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</si>
  <si>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</si>
  <si>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</si>
  <si>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</si>
  <si>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</si>
  <si>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</si>
  <si>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</si>
  <si>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</si>
  <si>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</si>
  <si>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</si>
  <si>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</si>
  <si>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</si>
  <si>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</si>
  <si>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</si>
  <si>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</si>
  <si>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</si>
  <si>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</si>
  <si>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</si>
  <si>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</si>
  <si>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</si>
  <si>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</si>
  <si>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</si>
  <si>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</si>
  <si>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</si>
  <si>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</si>
  <si>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</si>
  <si>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</si>
  <si>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</si>
  <si>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</si>
  <si>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</si>
  <si>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</si>
  <si>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</si>
  <si>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</si>
  <si>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</si>
  <si>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</si>
  <si>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</si>
  <si>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</si>
  <si>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</si>
  <si>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</si>
  <si>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</si>
  <si>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</si>
  <si>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</si>
  <si>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</si>
  <si>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</si>
  <si>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</si>
  <si>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</si>
  <si>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</si>
  <si>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</si>
  <si>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</si>
  <si>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</si>
  <si>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</si>
  <si>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</si>
  <si>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</si>
  <si>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</si>
  <si>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</si>
  <si>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</si>
  <si>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</si>
  <si>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</si>
  <si>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</si>
  <si>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</si>
  <si>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</si>
  <si>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</si>
  <si>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</si>
  <si>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</si>
  <si>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</si>
  <si>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</si>
  <si>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</si>
  <si>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</si>
  <si>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</si>
  <si>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</si>
  <si>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</si>
  <si>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</si>
  <si>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</si>
  <si>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</si>
  <si>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</si>
  <si>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</si>
  <si>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</si>
  <si>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</si>
  <si>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</si>
  <si>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</si>
  <si>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</si>
  <si>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</si>
  <si>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</si>
  <si>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</si>
  <si>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</si>
  <si>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</si>
  <si>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</si>
  <si>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</si>
  <si>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</si>
  <si>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</si>
  <si>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</si>
  <si>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</si>
  <si>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</si>
  <si>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</si>
  <si>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</si>
  <si>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</si>
  <si>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</si>
  <si>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</si>
  <si>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</si>
  <si>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</si>
  <si>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</si>
  <si>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</si>
  <si>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</si>
  <si>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</si>
  <si>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</si>
  <si>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</si>
  <si>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</si>
  <si>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</si>
  <si>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</si>
  <si>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</si>
  <si>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</si>
  <si>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</si>
  <si>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</si>
  <si>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</si>
  <si>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</si>
  <si>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</si>
  <si>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</si>
  <si>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</si>
  <si>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</si>
  <si>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</si>
  <si>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</si>
  <si>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</si>
  <si>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</si>
  <si>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</si>
  <si>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</si>
  <si>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</si>
  <si>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</si>
  <si>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</si>
  <si>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</si>
  <si>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</si>
  <si>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</si>
  <si>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</si>
  <si>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</si>
  <si>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</si>
  <si>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</si>
  <si>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</si>
  <si>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</si>
  <si>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</si>
  <si>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</si>
  <si>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</si>
  <si>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</si>
  <si>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</si>
  <si>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</si>
  <si>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</si>
  <si>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</si>
  <si>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</si>
  <si>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</si>
  <si>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</si>
  <si>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</si>
  <si>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</si>
  <si>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</si>
  <si>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</si>
  <si>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</si>
  <si>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</si>
  <si>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</si>
  <si>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</si>
  <si>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</si>
  <si>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</si>
  <si>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</si>
  <si>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</si>
  <si>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</si>
  <si>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</si>
  <si>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</si>
  <si>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</si>
  <si>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</si>
  <si>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</si>
  <si>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</si>
  <si>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</si>
  <si>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</si>
  <si>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</si>
  <si>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</si>
  <si>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</si>
  <si>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</si>
  <si>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</si>
  <si>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</si>
  <si>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</si>
  <si>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</si>
  <si>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</si>
  <si>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</si>
  <si>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</si>
  <si>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</si>
  <si>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</si>
  <si>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</si>
  <si>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</si>
  <si>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</si>
  <si>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</si>
  <si>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</si>
  <si>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</si>
  <si>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</si>
  <si>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</si>
  <si>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</si>
  <si>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</si>
  <si>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</si>
  <si>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</si>
  <si>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</si>
  <si>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</si>
  <si>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</si>
  <si>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</si>
  <si>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</si>
  <si>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</si>
  <si>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</si>
  <si>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</si>
  <si>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</si>
  <si>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</si>
  <si>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</si>
  <si>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</si>
  <si>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</si>
  <si>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</si>
  <si>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</si>
  <si>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</si>
  <si>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</si>
  <si>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</si>
  <si>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</si>
  <si>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</si>
  <si>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</si>
  <si>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</si>
  <si>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</si>
  <si>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</si>
  <si>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</si>
  <si>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</si>
  <si>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</si>
  <si>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</si>
  <si>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</si>
  <si>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</si>
  <si>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</si>
  <si>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</si>
  <si>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</si>
  <si>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</si>
  <si>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</si>
  <si>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</si>
  <si>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</si>
  <si>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</si>
  <si>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</si>
  <si>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</si>
  <si>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</si>
  <si>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</si>
  <si>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</si>
  <si>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</si>
  <si>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</si>
  <si>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</si>
  <si>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</si>
  <si>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</si>
  <si>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</si>
  <si>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</si>
  <si>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</si>
  <si>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</si>
  <si>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</si>
  <si>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</si>
  <si>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</si>
  <si>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</si>
  <si>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</si>
  <si>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</si>
  <si>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</si>
  <si>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</si>
  <si>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</si>
  <si>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</si>
  <si>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</si>
  <si>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</si>
  <si>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</si>
  <si>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</si>
  <si>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</si>
  <si>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</si>
  <si>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</si>
  <si>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</si>
  <si>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</si>
  <si>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</si>
  <si>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</si>
  <si>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</si>
  <si>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</si>
  <si>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</si>
  <si>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</si>
  <si>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</si>
  <si>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</si>
  <si>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</si>
  <si>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</si>
  <si>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</si>
  <si>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</si>
  <si>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</si>
  <si>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</si>
  <si>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</si>
  <si>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</si>
  <si>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</si>
  <si>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</si>
  <si>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</si>
  <si>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</si>
  <si>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</si>
  <si>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</si>
  <si>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</si>
  <si>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</si>
  <si>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</si>
  <si>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</si>
  <si>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</si>
  <si>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</si>
  <si>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</si>
  <si>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</si>
  <si>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</si>
  <si>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</si>
  <si>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</si>
  <si>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</si>
  <si>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</si>
  <si>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</si>
  <si>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</si>
  <si>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</si>
  <si>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</si>
  <si>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</si>
  <si>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</si>
  <si>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</si>
  <si>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</si>
  <si>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</si>
  <si>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</si>
  <si>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</si>
  <si>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</si>
  <si>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</si>
  <si>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</si>
  <si>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</si>
  <si>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</si>
  <si>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</si>
  <si>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</si>
  <si>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</si>
  <si>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</si>
  <si>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</si>
  <si>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</si>
  <si>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</si>
  <si>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</si>
  <si>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</si>
  <si>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</si>
  <si>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</si>
  <si>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</si>
  <si>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</si>
  <si>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</si>
  <si>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</si>
  <si>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</si>
  <si>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</si>
  <si>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</si>
  <si>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</si>
  <si>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</si>
  <si>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</si>
  <si>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</si>
  <si>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</si>
  <si>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</si>
  <si>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</si>
  <si>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</si>
  <si>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</si>
  <si>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</si>
  <si>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</si>
  <si>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</si>
  <si>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</si>
  <si>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</si>
  <si>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</si>
  <si>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</si>
  <si>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</si>
  <si>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</si>
  <si>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</si>
  <si>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</si>
  <si>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</si>
  <si>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</si>
  <si>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</si>
  <si>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</si>
  <si>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</si>
  <si>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</si>
  <si>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</si>
  <si>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</si>
  <si>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</si>
  <si>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</si>
  <si>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</si>
  <si>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</si>
  <si>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</si>
  <si>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</si>
  <si>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</si>
  <si>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</si>
  <si>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</si>
  <si>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</si>
  <si>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</si>
  <si>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</si>
  <si>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</si>
  <si>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</si>
  <si>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</si>
  <si>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</si>
  <si>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</si>
  <si>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</si>
  <si>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</si>
  <si>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</si>
  <si>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</si>
  <si>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</si>
  <si>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</si>
  <si>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</si>
  <si>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</si>
  <si>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</si>
  <si>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</si>
  <si>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</si>
  <si>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</si>
  <si>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</si>
  <si>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</si>
  <si>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</si>
  <si>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</si>
  <si>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</si>
  <si>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</si>
  <si>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</si>
  <si>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</si>
  <si>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</si>
  <si>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</si>
  <si>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</si>
  <si>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</si>
  <si>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</si>
  <si>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</si>
  <si>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</si>
  <si>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</si>
  <si>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</si>
  <si>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</si>
  <si>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</si>
  <si>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</si>
  <si>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</si>
  <si>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</si>
  <si>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</si>
  <si>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</si>
  <si>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</si>
  <si>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</si>
  <si>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</si>
  <si>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</si>
  <si>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</si>
  <si>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</si>
  <si>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</si>
  <si>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</si>
  <si>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</si>
  <si>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</si>
  <si>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</si>
  <si>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</si>
  <si>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</si>
  <si>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</si>
  <si>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</si>
  <si>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</si>
  <si>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</si>
  <si>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</si>
  <si>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</si>
  <si>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</si>
  <si>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</si>
  <si>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</si>
  <si>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</si>
  <si>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</si>
  <si>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</si>
  <si>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</si>
  <si>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</si>
  <si>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</si>
  <si>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</si>
  <si>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</si>
  <si>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</si>
  <si>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</si>
  <si>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</si>
  <si>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</si>
  <si>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</si>
  <si>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</si>
  <si>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</si>
  <si>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</si>
  <si>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</si>
  <si>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</si>
  <si>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</si>
  <si>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</si>
  <si>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</si>
  <si>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</si>
  <si>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</si>
  <si>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</si>
  <si>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</si>
  <si>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</si>
  <si>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</si>
  <si>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</si>
  <si>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</si>
  <si>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</si>
  <si>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</si>
  <si>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</si>
  <si>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</si>
  <si>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</si>
  <si>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</si>
  <si>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</si>
  <si>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</si>
  <si>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</si>
  <si>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</si>
  <si>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</si>
  <si>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</si>
  <si>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</si>
  <si>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</si>
  <si>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</si>
  <si>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</si>
  <si>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</si>
  <si>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</si>
  <si>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</si>
  <si>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</si>
  <si>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</si>
  <si>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</si>
  <si>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</si>
  <si>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</si>
  <si>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</si>
  <si>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</si>
  <si>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</si>
  <si>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</si>
  <si>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</si>
  <si>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</si>
  <si>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</si>
  <si>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</si>
  <si>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</si>
  <si>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</si>
  <si>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</si>
  <si>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</si>
  <si>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</si>
  <si>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</si>
  <si>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</si>
  <si>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</si>
  <si>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</si>
  <si>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</si>
  <si>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</si>
  <si>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</si>
  <si>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</si>
  <si>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</si>
  <si>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</si>
  <si>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</si>
  <si>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</si>
  <si>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</si>
  <si>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</si>
  <si>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</si>
  <si>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</si>
  <si>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</si>
  <si>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</si>
  <si>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</si>
  <si>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</si>
  <si>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</si>
  <si>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</si>
  <si>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</si>
  <si>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</si>
  <si>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</si>
  <si>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</si>
  <si>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</si>
  <si>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</si>
  <si>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</si>
  <si>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</si>
  <si>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</si>
  <si>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</si>
  <si>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</si>
  <si>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</si>
  <si>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</si>
  <si>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</si>
  <si>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</si>
  <si>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</si>
  <si>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</si>
  <si>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</si>
  <si>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</si>
  <si>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</si>
  <si>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</si>
  <si>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</si>
  <si>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</si>
  <si>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</si>
  <si>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</si>
  <si>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</si>
  <si>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</si>
  <si>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</si>
  <si>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</si>
  <si>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</si>
  <si>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</si>
  <si>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</si>
  <si>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</si>
  <si>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</si>
  <si>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</si>
  <si>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</si>
  <si>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</si>
  <si>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</si>
  <si>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</si>
  <si>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</si>
  <si>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</si>
  <si>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</si>
  <si>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</si>
  <si>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</si>
  <si>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</si>
  <si>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</si>
  <si>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</si>
  <si>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</si>
  <si>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</si>
  <si>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</si>
  <si>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</si>
  <si>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</si>
  <si>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</si>
  <si>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</si>
  <si>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</si>
  <si>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</si>
  <si>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</si>
  <si>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</si>
  <si>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</si>
  <si>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</si>
  <si>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</si>
  <si>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</si>
  <si>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</si>
  <si>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</si>
  <si>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</si>
  <si>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</si>
  <si>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</si>
  <si>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</si>
  <si>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</si>
  <si>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</si>
  <si>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</si>
  <si>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</si>
  <si>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</si>
  <si>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</si>
  <si>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</si>
  <si>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</si>
  <si>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</si>
  <si>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</si>
  <si>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</si>
  <si>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</si>
  <si>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</si>
  <si>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</si>
  <si>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</si>
  <si>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</si>
  <si>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</si>
  <si>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</si>
  <si>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</si>
  <si>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</si>
  <si>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</si>
  <si>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</si>
  <si>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</si>
  <si>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</si>
  <si>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</si>
  <si>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</si>
  <si>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</si>
  <si>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</si>
  <si>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</si>
  <si>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</si>
  <si>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</si>
  <si>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</si>
  <si>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</si>
  <si>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</si>
  <si>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</si>
  <si>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</si>
  <si>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</si>
  <si>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</si>
  <si>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</si>
  <si>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</si>
  <si>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</si>
  <si>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</si>
  <si>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</si>
  <si>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</si>
  <si>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</si>
  <si>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</si>
  <si>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</si>
  <si>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</si>
  <si>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</si>
  <si>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</si>
  <si>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</si>
  <si>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</si>
  <si>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</si>
  <si>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</si>
  <si>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</si>
  <si>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</si>
  <si>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</si>
  <si>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</si>
  <si>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</si>
  <si>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</si>
  <si>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</si>
  <si>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</si>
  <si>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</si>
  <si>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</si>
  <si>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</si>
  <si>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</si>
  <si>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</si>
  <si>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</si>
  <si>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</si>
  <si>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</si>
  <si>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</si>
  <si>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</si>
  <si>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</si>
  <si>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</si>
  <si>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</si>
  <si>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</si>
  <si>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</si>
  <si>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</si>
  <si>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</si>
  <si>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</si>
  <si>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</si>
  <si>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</si>
  <si>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</si>
  <si>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</si>
  <si>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</si>
  <si>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</si>
  <si>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</si>
  <si>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</si>
  <si>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</si>
  <si>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</si>
  <si>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</si>
  <si>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</si>
  <si>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</si>
  <si>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</si>
  <si>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</si>
  <si>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</si>
  <si>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</si>
  <si>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</si>
  <si>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</si>
  <si>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</si>
  <si>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</si>
  <si>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</si>
  <si>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</si>
  <si>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</si>
  <si>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</si>
  <si>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</si>
  <si>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</si>
  <si>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</si>
  <si>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</si>
  <si>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</si>
  <si>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</si>
  <si>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</si>
  <si>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</si>
  <si>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</si>
  <si>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</si>
  <si>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</si>
  <si>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</si>
  <si>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</si>
  <si>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</si>
  <si>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</si>
  <si>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</si>
  <si>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</si>
  <si>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</si>
  <si>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</si>
  <si>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</si>
  <si>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</si>
  <si>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</si>
  <si>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</si>
  <si>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</si>
  <si>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</si>
  <si>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</si>
  <si>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</si>
  <si>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</si>
  <si>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</si>
  <si>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</si>
  <si>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</si>
  <si>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</si>
  <si>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</si>
  <si>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</si>
  <si>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</si>
  <si>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</si>
  <si>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</si>
  <si>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</si>
  <si>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</si>
  <si>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</si>
  <si>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</si>
  <si>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</si>
  <si>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</si>
  <si>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</si>
  <si>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</si>
  <si>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</si>
  <si>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</si>
  <si>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</si>
  <si>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</si>
  <si>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</si>
  <si>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</si>
  <si>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</si>
  <si>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</si>
  <si>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</si>
  <si>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</si>
  <si>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</si>
  <si>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</si>
  <si>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</si>
  <si>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</si>
  <si>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</si>
  <si>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</si>
  <si>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</si>
  <si>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</si>
  <si>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</si>
  <si>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</si>
  <si>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</si>
  <si>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</si>
  <si>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</si>
  <si>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</si>
  <si>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</si>
  <si>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</si>
  <si>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</si>
  <si>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</si>
  <si>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</si>
  <si>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</si>
  <si>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</si>
  <si>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</si>
  <si>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</si>
  <si>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</si>
  <si>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</si>
  <si>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</si>
  <si>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</si>
  <si>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</si>
  <si>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</si>
  <si>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</si>
  <si>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</si>
  <si>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</si>
  <si>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</si>
  <si>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</si>
  <si>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</si>
  <si>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</si>
  <si>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</si>
  <si>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</si>
  <si>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</si>
  <si>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</si>
  <si>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</si>
  <si>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</si>
  <si>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</si>
  <si>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</si>
  <si>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</si>
  <si>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</si>
  <si>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</si>
  <si>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</si>
  <si>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</si>
  <si>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</si>
  <si>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</si>
  <si>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</si>
  <si>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</si>
  <si>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</si>
  <si>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</si>
  <si>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</si>
  <si>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</si>
  <si>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</si>
  <si>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</si>
  <si>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</si>
  <si>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</si>
  <si>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</si>
  <si>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</si>
  <si>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</si>
  <si>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</si>
  <si>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</si>
  <si>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</si>
  <si>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</si>
  <si>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</si>
  <si>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</si>
  <si>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</si>
  <si>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</si>
  <si>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</si>
  <si>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</si>
  <si>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</si>
  <si>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</si>
  <si>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</si>
  <si>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</si>
  <si>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</si>
  <si>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</si>
  <si>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</si>
  <si>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</si>
  <si>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</si>
  <si>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</si>
  <si>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</si>
  <si>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</si>
  <si>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</si>
  <si>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</si>
  <si>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</si>
  <si>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</si>
  <si>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</si>
  <si>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</si>
  <si>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</si>
  <si>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</si>
  <si>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</si>
  <si>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</si>
  <si>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</si>
  <si>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</si>
  <si>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</si>
  <si>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</si>
  <si>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</si>
  <si>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</si>
  <si>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</si>
  <si>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</si>
  <si>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</si>
  <si>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</si>
  <si>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</si>
  <si>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</si>
  <si>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</si>
  <si>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</si>
  <si>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</si>
  <si>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</si>
  <si>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</si>
  <si>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</si>
  <si>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</si>
  <si>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</si>
  <si>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</si>
  <si>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</si>
  <si>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</si>
  <si>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</si>
  <si>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</si>
  <si>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</si>
  <si>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</si>
  <si>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</si>
  <si>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</si>
  <si>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</si>
  <si>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</si>
  <si>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</si>
  <si>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</si>
  <si>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</si>
  <si>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</si>
  <si>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</si>
  <si>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</si>
  <si>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</si>
  <si>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</si>
  <si>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</si>
  <si>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</si>
  <si>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</si>
  <si>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</si>
  <si>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</si>
  <si>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</si>
  <si>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</si>
  <si>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</si>
  <si>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</si>
  <si>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</si>
  <si>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</si>
  <si>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</si>
  <si>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</si>
  <si>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</si>
  <si>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</si>
  <si>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</si>
  <si>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</si>
  <si>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</si>
  <si>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</si>
  <si>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</si>
  <si>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</si>
  <si>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</si>
  <si>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</si>
  <si>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</si>
  <si>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</si>
  <si>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</si>
  <si>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</si>
  <si>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</si>
  <si>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</si>
  <si>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</si>
  <si>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</si>
  <si>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</si>
  <si>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</si>
  <si>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</si>
  <si>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</si>
  <si>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</si>
  <si>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</si>
  <si>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</si>
  <si>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</si>
  <si>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</si>
  <si>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</si>
  <si>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</si>
  <si>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</si>
  <si>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</si>
  <si>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</si>
  <si>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</si>
  <si>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</si>
  <si>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</si>
  <si>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</si>
  <si>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</si>
  <si>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</si>
  <si>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</si>
  <si>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</si>
  <si>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</si>
  <si>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</si>
  <si>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</si>
  <si>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</si>
  <si>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</si>
  <si>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</si>
  <si>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</si>
  <si>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</si>
  <si>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</si>
  <si>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</si>
  <si>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</si>
  <si>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</si>
  <si>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</si>
  <si>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</si>
  <si>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</si>
  <si>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</si>
  <si>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</si>
  <si>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</si>
  <si>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</si>
  <si>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</si>
  <si>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</si>
  <si>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</si>
  <si>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</si>
  <si>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</si>
  <si>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</si>
  <si>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</si>
  <si>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</si>
  <si>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</si>
  <si>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</si>
  <si>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</si>
  <si>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</si>
  <si>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</si>
  <si>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</si>
  <si>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</si>
  <si>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</si>
  <si>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</si>
  <si>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</si>
  <si>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</si>
  <si>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</si>
  <si>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</si>
  <si>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</si>
  <si>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</si>
  <si>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</si>
  <si>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</si>
  <si>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</si>
  <si>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</si>
  <si>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</si>
  <si>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</si>
  <si>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</si>
  <si>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</si>
  <si>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</si>
  <si>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</si>
  <si>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</si>
  <si>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</si>
  <si>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</si>
  <si>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</si>
  <si>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</si>
  <si>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</si>
  <si>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</si>
  <si>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</si>
  <si>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</si>
  <si>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</si>
  <si>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</si>
  <si>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</si>
  <si>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</si>
  <si>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</si>
  <si>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</si>
  <si>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</si>
  <si>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</si>
  <si>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</si>
  <si>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</si>
  <si>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</si>
  <si>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</si>
  <si>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</si>
  <si>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</si>
  <si>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</si>
  <si>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</si>
  <si>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</si>
  <si>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</si>
  <si>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</si>
  <si>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</si>
  <si>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</si>
  <si>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</si>
  <si>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</si>
  <si>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</si>
  <si>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</si>
  <si>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</si>
  <si>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</si>
  <si>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</si>
  <si>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</si>
  <si>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</si>
  <si>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</si>
  <si>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</si>
  <si>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</si>
  <si>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</si>
  <si>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</si>
  <si>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</si>
  <si>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</si>
  <si>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</si>
  <si>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</si>
  <si>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</si>
  <si>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</si>
  <si>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</si>
  <si>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</si>
  <si>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</si>
  <si>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</si>
  <si>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</si>
  <si>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</si>
  <si>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</si>
  <si>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</si>
  <si>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</si>
  <si>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</si>
  <si>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</si>
  <si>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</si>
  <si>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</si>
  <si>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</si>
  <si>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</si>
  <si>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</si>
  <si>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</si>
  <si>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</si>
  <si>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</si>
  <si>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</si>
  <si>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</si>
  <si>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</si>
  <si>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</si>
  <si>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</si>
  <si>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</si>
  <si>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</si>
  <si>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</si>
  <si>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</si>
  <si>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</si>
  <si>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</si>
  <si>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</si>
  <si>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</si>
  <si>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</si>
  <si>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</si>
  <si>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</si>
  <si>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</si>
  <si>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</si>
  <si>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</si>
  <si>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</si>
  <si>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</si>
  <si>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</si>
  <si>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</si>
  <si>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</si>
  <si>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</si>
  <si>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</si>
  <si>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</si>
  <si>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</si>
  <si>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</si>
  <si>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</si>
  <si>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</si>
  <si>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</si>
  <si>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</si>
  <si>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</si>
  <si>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</si>
  <si>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</si>
  <si>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</si>
  <si>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</si>
  <si>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</si>
  <si>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</si>
  <si>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</si>
  <si>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</si>
  <si>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</si>
  <si>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</si>
  <si>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</si>
  <si>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</si>
  <si>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</si>
  <si>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</si>
  <si>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</si>
  <si>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</si>
  <si>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</si>
  <si>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</si>
  <si>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</si>
  <si>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</si>
  <si>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</si>
  <si>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</si>
  <si>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</si>
  <si>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</si>
  <si>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</si>
  <si>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</si>
  <si>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</si>
  <si>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</si>
  <si>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</si>
  <si>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</si>
  <si>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</si>
  <si>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</si>
  <si>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</si>
  <si>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</si>
  <si>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</si>
  <si>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</si>
  <si>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</si>
  <si>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</si>
  <si>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</si>
  <si>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</si>
  <si>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</si>
  <si>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</si>
  <si>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</si>
  <si>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</si>
  <si>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</si>
  <si>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</si>
  <si>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</si>
  <si>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</si>
  <si>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</si>
  <si>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</si>
  <si>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</si>
  <si>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</si>
  <si>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</si>
  <si>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</si>
  <si>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</si>
  <si>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</si>
  <si>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</si>
  <si>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</si>
  <si>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</si>
  <si>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</si>
  <si>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</si>
  <si>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</si>
  <si>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</si>
  <si>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</si>
  <si>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</si>
  <si>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</si>
  <si>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</si>
  <si>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</si>
  <si>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</si>
  <si>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</si>
  <si>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</si>
  <si>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</si>
  <si>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</si>
  <si>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</si>
  <si>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</si>
  <si>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</si>
  <si>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</si>
  <si>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</si>
  <si>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</si>
  <si>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</si>
  <si>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</si>
  <si>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</si>
  <si>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</si>
  <si>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</si>
  <si>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</si>
  <si>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</si>
  <si>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</si>
  <si>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</si>
  <si>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</si>
  <si>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</si>
  <si>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</si>
  <si>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</si>
  <si>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</si>
  <si>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</si>
  <si>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</si>
  <si>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</si>
  <si>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</si>
  <si>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</si>
  <si>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</si>
  <si>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</si>
  <si>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</si>
  <si>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</si>
  <si>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</si>
  <si>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</si>
  <si>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</si>
  <si>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</si>
  <si>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</si>
  <si>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</si>
  <si>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</si>
  <si>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</si>
  <si>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</si>
  <si>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</si>
  <si>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</si>
  <si>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</si>
  <si>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</si>
  <si>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</si>
  <si>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</si>
  <si>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</si>
  <si>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</si>
  <si>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</si>
  <si>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</si>
  <si>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</si>
  <si>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</si>
  <si>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</si>
  <si>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</si>
  <si>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</si>
  <si>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</si>
  <si>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</si>
  <si>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</si>
  <si>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</si>
  <si>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</si>
  <si>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</si>
  <si>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</si>
  <si>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</si>
  <si>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</si>
  <si>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</si>
  <si>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</si>
  <si>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</si>
  <si>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</si>
  <si>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</si>
  <si>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</si>
  <si>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</si>
  <si>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</si>
  <si>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</si>
  <si>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</si>
  <si>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</si>
  <si>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</si>
  <si>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</si>
  <si>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</si>
  <si>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</si>
  <si>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</si>
  <si>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</si>
  <si>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</si>
  <si>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</si>
  <si>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</si>
  <si>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</si>
  <si>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</si>
  <si>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</si>
  <si>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</si>
  <si>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</si>
  <si>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</si>
  <si>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</si>
  <si>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</si>
  <si>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</si>
  <si>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</si>
  <si>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</si>
  <si>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</si>
  <si>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</si>
  <si>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</si>
  <si>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</si>
  <si>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</si>
  <si>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</si>
  <si>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</si>
  <si>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</si>
  <si>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</si>
  <si>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</si>
  <si>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</si>
  <si>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</si>
  <si>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</si>
  <si>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</si>
  <si>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</si>
  <si>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</si>
  <si>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</si>
  <si>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</si>
  <si>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</si>
  <si>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</si>
  <si>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</si>
  <si>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</si>
  <si>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</si>
  <si>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</si>
  <si>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</si>
  <si>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</si>
  <si>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</si>
  <si>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</si>
  <si>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</si>
  <si>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</si>
  <si>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</si>
  <si>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</si>
  <si>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</si>
  <si>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</si>
  <si>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</si>
  <si>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</si>
  <si>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</si>
  <si>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</si>
  <si>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</si>
  <si>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</si>
  <si>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</si>
  <si>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</si>
  <si>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</si>
  <si>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</si>
  <si>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</si>
  <si>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</si>
  <si>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</si>
  <si>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</si>
  <si>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</si>
  <si>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</si>
  <si>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</si>
  <si>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</si>
  <si>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</si>
  <si>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</si>
  <si>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</si>
  <si>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</si>
  <si>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</si>
  <si>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</si>
  <si>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</si>
  <si>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</si>
  <si>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</si>
  <si>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</si>
  <si>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</si>
  <si>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</si>
  <si>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</si>
  <si>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</si>
  <si>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</si>
  <si>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</si>
  <si>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</si>
  <si>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</si>
  <si>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</si>
  <si>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</si>
  <si>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</si>
  <si>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</si>
  <si>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</si>
  <si>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</si>
  <si>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</si>
  <si>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</si>
  <si>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</si>
  <si>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</si>
  <si>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</si>
  <si>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</si>
  <si>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</si>
  <si>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</si>
  <si>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</si>
  <si>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</si>
  <si>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</si>
  <si>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</si>
  <si>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</si>
  <si>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</si>
  <si>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</si>
  <si>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</si>
  <si>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</si>
  <si>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</si>
  <si>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</si>
  <si>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</si>
  <si>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</si>
  <si>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</si>
  <si>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</si>
  <si>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</si>
  <si>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</si>
  <si>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</si>
  <si>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</si>
  <si>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</si>
  <si>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</si>
  <si>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</si>
  <si>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</si>
  <si>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</si>
  <si>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</si>
  <si>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</si>
  <si>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</si>
  <si>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</si>
  <si>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</si>
  <si>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</si>
  <si>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</si>
  <si>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</si>
  <si>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</si>
  <si>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</si>
  <si>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</si>
  <si>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</si>
  <si>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</si>
  <si>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</si>
  <si>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</si>
  <si>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</si>
  <si>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</si>
  <si>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</si>
  <si>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</si>
  <si>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</si>
  <si>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</si>
  <si>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</si>
  <si>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</si>
  <si>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</si>
  <si>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</si>
  <si>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</si>
  <si>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</si>
  <si>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</si>
  <si>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</si>
  <si>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</si>
  <si>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</si>
  <si>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</si>
  <si>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</si>
  <si>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</si>
  <si>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</si>
  <si>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</si>
  <si>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</si>
  <si>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</si>
  <si>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</si>
  <si>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</si>
  <si>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</si>
  <si>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</si>
  <si>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</si>
  <si>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</si>
  <si>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</si>
  <si>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</si>
  <si>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</si>
  <si>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</si>
  <si>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</si>
  <si>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</si>
  <si>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</si>
  <si>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</si>
  <si>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</si>
  <si>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</si>
  <si>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</si>
  <si>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</si>
  <si>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</si>
  <si>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</si>
  <si>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</si>
  <si>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</si>
  <si>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</si>
  <si>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</si>
  <si>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</si>
  <si>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</si>
  <si>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</si>
  <si>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</si>
  <si>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</si>
  <si>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</si>
  <si>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</si>
  <si>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</si>
  <si>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</si>
  <si>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</si>
  <si>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</si>
  <si>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</si>
  <si>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</si>
  <si>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</si>
  <si>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</si>
  <si>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</si>
  <si>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</si>
  <si>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</si>
  <si>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</si>
  <si>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</si>
  <si>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</si>
  <si>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</si>
  <si>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</si>
  <si>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</si>
  <si>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</si>
  <si>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</si>
  <si>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</si>
  <si>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</si>
  <si>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</si>
  <si>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</si>
  <si>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</si>
  <si>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</si>
  <si>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</si>
  <si>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</si>
  <si>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</si>
  <si>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</si>
  <si>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</si>
  <si>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</si>
  <si>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</si>
  <si>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</si>
  <si>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</si>
  <si>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</si>
  <si>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</si>
  <si>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</si>
  <si>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</si>
  <si>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</si>
  <si>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</si>
  <si>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</si>
  <si>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</si>
  <si>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</si>
  <si>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</si>
  <si>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</si>
  <si>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</si>
  <si>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</si>
  <si>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</si>
  <si>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</si>
  <si>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</si>
  <si>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</si>
  <si>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</si>
  <si>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</si>
  <si>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</si>
  <si>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</si>
  <si>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</si>
  <si>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</si>
  <si>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</si>
  <si>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</si>
  <si>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</si>
  <si>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</si>
  <si>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</si>
  <si>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</si>
  <si>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</si>
  <si>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</si>
  <si>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</si>
  <si>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</si>
  <si>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</si>
  <si>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</si>
  <si>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</si>
  <si>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</si>
  <si>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</si>
  <si>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</si>
  <si>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</si>
  <si>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</si>
  <si>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</si>
  <si>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</si>
  <si>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</si>
  <si>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</si>
  <si>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</si>
  <si>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</si>
  <si>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</si>
  <si>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</si>
  <si>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</si>
  <si>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</si>
  <si>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</si>
  <si>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</si>
  <si>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</si>
  <si>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</si>
  <si>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</si>
  <si>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</si>
  <si>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</si>
  <si>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</si>
  <si>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</si>
  <si>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</si>
  <si>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</si>
  <si>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</si>
  <si>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</si>
  <si>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</si>
  <si>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</si>
  <si>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</si>
  <si>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</si>
  <si>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</si>
  <si>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</si>
  <si>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</si>
  <si>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</si>
  <si>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</si>
  <si>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</si>
  <si>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</si>
  <si>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</si>
  <si>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</si>
  <si>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</si>
  <si>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</si>
  <si>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</si>
  <si>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</si>
  <si>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</si>
  <si>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</si>
  <si>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</si>
  <si>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</si>
  <si>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</si>
  <si>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</si>
  <si>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</si>
  <si>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</si>
  <si>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</si>
  <si>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</si>
  <si>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</si>
  <si>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</si>
  <si>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</si>
  <si>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</si>
  <si>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</si>
  <si>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</si>
  <si>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</si>
  <si>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</si>
  <si>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</si>
  <si>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</si>
  <si>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</si>
  <si>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</si>
  <si>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</si>
  <si>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</si>
  <si>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</si>
  <si>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</si>
  <si>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</si>
  <si>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</si>
  <si>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</si>
  <si>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</si>
  <si>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</si>
  <si>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</si>
  <si>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</si>
  <si>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</si>
  <si>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</si>
  <si>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</si>
  <si>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</si>
  <si>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</si>
  <si>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</si>
  <si>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</si>
  <si>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</si>
  <si>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</si>
  <si>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</si>
  <si>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</si>
  <si>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</si>
  <si>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</si>
  <si>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</si>
  <si>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</si>
  <si>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</si>
  <si>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</si>
  <si>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</si>
  <si>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</si>
  <si>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</si>
  <si>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</si>
  <si>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</si>
  <si>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</si>
  <si>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</si>
  <si>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</si>
  <si>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</si>
  <si>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</si>
  <si>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</si>
  <si>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</si>
  <si>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</si>
  <si>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</si>
  <si>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</si>
  <si>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</si>
  <si>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</si>
  <si>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</si>
  <si>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</si>
  <si>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</si>
  <si>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</si>
  <si>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</si>
  <si>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</si>
  <si>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</si>
  <si>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</si>
  <si>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</si>
  <si>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</si>
  <si>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</si>
  <si>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</si>
  <si>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</si>
  <si>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</si>
  <si>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</si>
  <si>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</si>
  <si>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</si>
  <si>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</si>
  <si>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</si>
  <si>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</si>
  <si>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</si>
  <si>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</si>
  <si>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</si>
  <si>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</si>
  <si>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</si>
  <si>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</si>
  <si>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</si>
  <si>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</si>
  <si>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</si>
  <si>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</si>
  <si>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</si>
  <si>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</si>
  <si>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</si>
  <si>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</si>
  <si>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</si>
  <si>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</si>
  <si>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</si>
  <si>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</si>
  <si>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</si>
  <si>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</si>
  <si>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</si>
  <si>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</si>
  <si>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</si>
  <si>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</si>
  <si>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</si>
  <si>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</si>
  <si>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</si>
  <si>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</si>
  <si>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</si>
  <si>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</si>
  <si>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</si>
  <si>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</si>
  <si>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</si>
  <si>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</si>
  <si>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</si>
  <si>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</si>
  <si>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</si>
  <si>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</si>
  <si>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</si>
  <si>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</si>
  <si>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</si>
  <si>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</si>
  <si>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</si>
  <si>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</si>
  <si>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</si>
  <si>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</si>
  <si>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</si>
  <si>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</si>
  <si>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</si>
  <si>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</si>
  <si>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</si>
  <si>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</si>
  <si>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</si>
  <si>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</si>
  <si>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</si>
  <si>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</si>
  <si>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</si>
  <si>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</si>
  <si>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</si>
  <si>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</si>
  <si>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</si>
  <si>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</si>
  <si>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</si>
  <si>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</si>
  <si>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</si>
  <si>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</si>
  <si>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</si>
  <si>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</si>
  <si>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</si>
  <si>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</si>
  <si>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</si>
  <si>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</si>
  <si>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</si>
  <si>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</si>
  <si>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</si>
  <si>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</si>
  <si>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</si>
  <si>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</si>
  <si>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</si>
  <si>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</si>
  <si>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</si>
  <si>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</si>
  <si>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</si>
  <si>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</si>
  <si>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</si>
  <si>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</si>
  <si>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</si>
  <si>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</si>
  <si>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</si>
  <si>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</si>
  <si>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</si>
  <si>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</si>
  <si>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</si>
  <si>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</si>
  <si>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</si>
  <si>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</si>
  <si>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</si>
  <si>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</si>
  <si>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</si>
  <si>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</si>
  <si>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</si>
  <si>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</si>
  <si>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</si>
  <si>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</si>
  <si>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</si>
  <si>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</si>
  <si>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</si>
  <si>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</si>
  <si>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</si>
  <si>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</si>
  <si>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</si>
  <si>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</si>
  <si>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</si>
  <si>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</si>
  <si>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</si>
  <si>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</si>
  <si>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</si>
  <si>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</si>
  <si>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</si>
  <si>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</si>
  <si>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</si>
  <si>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</si>
  <si>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</si>
  <si>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</si>
  <si>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</si>
  <si>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</si>
  <si>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</si>
  <si>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</si>
  <si>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</si>
  <si>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</si>
  <si>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</si>
  <si>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</si>
  <si>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</si>
  <si>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</si>
  <si>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</si>
  <si>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</si>
  <si>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</si>
  <si>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</si>
  <si>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</si>
  <si>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</si>
  <si>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</si>
  <si>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</si>
  <si>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</si>
  <si>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</si>
  <si>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</si>
  <si>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</si>
  <si>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</si>
  <si>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</si>
  <si>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</si>
  <si>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</si>
  <si>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</si>
  <si>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</si>
  <si>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</si>
  <si>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</si>
  <si>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</si>
  <si>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</si>
  <si>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</si>
  <si>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</si>
  <si>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</si>
  <si>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</si>
  <si>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</si>
  <si>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</si>
  <si>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</si>
  <si>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</si>
  <si>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</si>
  <si>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</si>
  <si>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</si>
  <si>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</si>
  <si>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</si>
  <si>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</si>
  <si>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</si>
  <si>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</si>
  <si>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</si>
  <si>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</si>
  <si>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</si>
  <si>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</si>
  <si>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</si>
  <si>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</si>
  <si>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</si>
  <si>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</si>
  <si>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</si>
  <si>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</si>
  <si>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</si>
  <si>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</si>
  <si>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</si>
  <si>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</si>
  <si>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</si>
  <si>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</si>
  <si>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</si>
  <si>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</si>
  <si>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</si>
  <si>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</si>
  <si>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</si>
  <si>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</si>
  <si>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</si>
  <si>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</si>
  <si>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</si>
  <si>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</si>
  <si>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</si>
  <si>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</si>
  <si>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</si>
  <si>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</si>
  <si>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</si>
  <si>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</si>
  <si>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</si>
  <si>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</si>
  <si>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</si>
  <si>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</si>
  <si>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</si>
  <si>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</si>
  <si>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</si>
  <si>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</si>
  <si>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</si>
  <si>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</si>
  <si>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</si>
  <si>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</si>
  <si>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</si>
  <si>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</si>
  <si>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</si>
  <si>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</si>
  <si>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</si>
  <si>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</si>
  <si>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</si>
  <si>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</si>
  <si>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</si>
  <si>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</si>
  <si>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</si>
  <si>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</si>
  <si>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</si>
  <si>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</si>
  <si>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</si>
  <si>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</si>
  <si>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</si>
  <si>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</si>
  <si>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</si>
  <si>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</si>
  <si>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</si>
  <si>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</si>
  <si>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</si>
  <si>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</si>
  <si>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</si>
  <si>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</si>
  <si>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</si>
  <si>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</si>
  <si>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</si>
  <si>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</si>
  <si>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</si>
  <si>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</si>
  <si>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</si>
  <si>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</si>
  <si>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</si>
  <si>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</si>
  <si>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</si>
  <si>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</si>
  <si>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</si>
  <si>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</si>
  <si>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</si>
  <si>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</si>
  <si>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</si>
  <si>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</si>
  <si>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</si>
  <si>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</si>
  <si>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</si>
  <si>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</si>
  <si>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</si>
  <si>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</si>
  <si>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</si>
  <si>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</si>
  <si>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</si>
  <si>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</si>
  <si>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</si>
  <si>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</si>
  <si>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</si>
  <si>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</si>
  <si>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</si>
  <si>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</si>
  <si>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</si>
  <si>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</si>
  <si>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</si>
  <si>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</si>
  <si>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</si>
  <si>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</si>
  <si>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</si>
  <si>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</si>
  <si>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</si>
  <si>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</si>
  <si>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</si>
  <si>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</si>
  <si>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</si>
  <si>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</si>
  <si>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</si>
  <si>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</si>
  <si>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</si>
  <si>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</si>
  <si>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</si>
  <si>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</si>
  <si>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</si>
  <si>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</si>
  <si>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</si>
  <si>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</si>
  <si>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</si>
  <si>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</si>
  <si>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</si>
  <si>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</si>
  <si>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</si>
  <si>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</si>
  <si>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</si>
  <si>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</si>
  <si>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</si>
  <si>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</si>
  <si>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</si>
  <si>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</si>
  <si>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</si>
  <si>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</si>
  <si>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</si>
  <si>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</si>
  <si>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</si>
  <si>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</si>
  <si>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</si>
  <si>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</si>
  <si>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</si>
  <si>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</si>
  <si>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</si>
  <si>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</si>
  <si>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</si>
  <si>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</si>
  <si>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</si>
  <si>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</si>
  <si>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</si>
  <si>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</si>
  <si>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</si>
  <si>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</si>
  <si>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</si>
  <si>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</si>
  <si>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</si>
  <si>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</si>
  <si>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</si>
  <si>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</si>
  <si>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</si>
  <si>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</si>
  <si>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</si>
  <si>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</si>
  <si>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</si>
  <si>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</si>
  <si>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</si>
  <si>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</si>
  <si>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</si>
  <si>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</si>
  <si>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</si>
  <si>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</si>
  <si>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</si>
  <si>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</si>
  <si>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</si>
  <si>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</si>
  <si>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</si>
  <si>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</si>
  <si>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</si>
  <si>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</si>
  <si>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</si>
  <si>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</si>
  <si>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</si>
  <si>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</si>
  <si>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</si>
  <si>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</si>
  <si>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</si>
  <si>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</si>
  <si>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</si>
  <si>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</si>
  <si>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</si>
  <si>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</si>
  <si>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</si>
  <si>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</si>
  <si>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</si>
  <si>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</si>
  <si>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</si>
  <si>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</si>
  <si>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</si>
  <si>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</si>
  <si>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</si>
  <si>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</si>
  <si>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</si>
  <si>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</si>
  <si>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</si>
  <si>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</si>
  <si>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</si>
  <si>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</si>
  <si>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</si>
  <si>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</si>
  <si>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</si>
  <si>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</si>
  <si>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</si>
  <si>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</si>
  <si>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</si>
  <si>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</si>
  <si>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</si>
  <si>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</si>
  <si>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</si>
  <si>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</si>
  <si>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</si>
  <si>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</si>
  <si>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</si>
  <si>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</si>
  <si>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</si>
  <si>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</si>
  <si>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</si>
  <si>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</si>
  <si>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</si>
  <si>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</si>
  <si>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</si>
  <si>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</si>
  <si>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</si>
  <si>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</si>
  <si>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</si>
  <si>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</si>
  <si>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</si>
  <si>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</si>
  <si>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</si>
  <si>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</si>
  <si>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</si>
  <si>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</si>
  <si>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</si>
  <si>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</si>
  <si>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</si>
  <si>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</si>
  <si>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</si>
  <si>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</si>
  <si>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</si>
  <si>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</si>
  <si>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</si>
  <si>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</si>
  <si>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</si>
  <si>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</si>
  <si>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</si>
  <si>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</si>
  <si>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</si>
  <si>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</si>
  <si>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</si>
  <si>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</si>
  <si>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</si>
  <si>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</si>
  <si>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</si>
  <si>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</si>
  <si>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</si>
  <si>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</si>
  <si>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</si>
  <si>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</si>
  <si>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</si>
  <si>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</si>
  <si>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</si>
  <si>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</si>
  <si>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</si>
  <si>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</si>
  <si>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</si>
  <si>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</si>
  <si>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</si>
  <si>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</si>
  <si>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</si>
  <si>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</si>
  <si>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</si>
  <si>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</si>
  <si>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</si>
  <si>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</si>
  <si>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</si>
  <si>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</si>
  <si>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</si>
  <si>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</si>
  <si>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</si>
  <si>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</si>
  <si>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</si>
  <si>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</si>
  <si>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</si>
  <si>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</si>
  <si>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</si>
  <si>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</si>
  <si>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</si>
  <si>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</si>
  <si>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</si>
  <si>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</si>
  <si>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</si>
  <si>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</si>
  <si>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</si>
  <si>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</si>
  <si>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</si>
  <si>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</si>
  <si>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</si>
  <si>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</si>
  <si>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</si>
  <si>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</si>
  <si>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</si>
  <si>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</si>
  <si>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</si>
  <si>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</si>
  <si>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</si>
  <si>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</si>
  <si>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</si>
  <si>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</si>
  <si>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</si>
  <si>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</si>
  <si>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</si>
  <si>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</si>
  <si>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</si>
  <si>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</si>
  <si>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</si>
  <si>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</si>
  <si>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</si>
  <si>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</si>
  <si>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</si>
  <si>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</si>
  <si>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</si>
  <si>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</si>
  <si>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</si>
  <si>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</si>
  <si>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</si>
  <si>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</si>
  <si>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</si>
  <si>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</si>
  <si>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</si>
  <si>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</si>
  <si>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</si>
  <si>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</si>
  <si>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</si>
  <si>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</si>
  <si>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</si>
  <si>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</si>
  <si>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</si>
  <si>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</si>
  <si>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</si>
  <si>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</si>
  <si>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</si>
  <si>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</si>
  <si>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</si>
  <si>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</si>
  <si>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</si>
  <si>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</si>
  <si>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</si>
  <si>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</si>
  <si>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</si>
  <si>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</si>
  <si>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</si>
  <si>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</si>
  <si>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</si>
  <si>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</si>
  <si>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</si>
  <si>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</si>
  <si>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</si>
  <si>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</si>
  <si>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</si>
  <si>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</si>
  <si>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</si>
  <si>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</si>
  <si>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</si>
  <si>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</si>
  <si>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</si>
  <si>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</si>
  <si>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</si>
  <si>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</si>
  <si>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</si>
  <si>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</si>
  <si>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</si>
  <si>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</si>
  <si>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</si>
  <si>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</si>
  <si>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</si>
  <si>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</si>
  <si>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</si>
  <si>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</si>
  <si>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</si>
  <si>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</si>
  <si>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</si>
  <si>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</si>
  <si>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</si>
  <si>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</si>
  <si>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</si>
  <si>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</si>
  <si>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</si>
  <si>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</si>
  <si>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</si>
  <si>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</si>
  <si>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</si>
  <si>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</si>
  <si>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</si>
  <si>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</si>
  <si>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</si>
  <si>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</si>
  <si>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</si>
  <si>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</si>
  <si>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</si>
  <si>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</si>
  <si>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</si>
  <si>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</si>
  <si>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</si>
  <si>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</si>
  <si>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</si>
  <si>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</si>
  <si>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</si>
  <si>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</si>
  <si>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</si>
  <si>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</si>
  <si>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</si>
  <si>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</si>
  <si>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</si>
  <si>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</si>
  <si>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</si>
  <si>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</si>
  <si>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</si>
  <si>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</si>
  <si>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</si>
  <si>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</si>
  <si>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</si>
  <si>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</si>
  <si>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</si>
  <si>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</si>
  <si>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</si>
  <si>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</si>
  <si>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</si>
  <si>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</si>
  <si>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</si>
  <si>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</si>
  <si>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</si>
  <si>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</si>
  <si>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</si>
  <si>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</si>
  <si>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</si>
  <si>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</si>
  <si>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</si>
  <si>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</si>
  <si>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</si>
  <si>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</si>
  <si>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</si>
  <si>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</si>
  <si>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</si>
  <si>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</si>
  <si>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</si>
  <si>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</si>
  <si>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</si>
  <si>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</si>
  <si>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</si>
  <si>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</si>
  <si>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</si>
  <si>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</si>
  <si>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</si>
  <si>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</si>
  <si>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</si>
  <si>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</si>
  <si>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</si>
  <si>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</si>
  <si>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</si>
  <si>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</si>
  <si>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</si>
  <si>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</si>
  <si>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</si>
  <si>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</si>
  <si>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</si>
  <si>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</si>
  <si>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</si>
  <si>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</si>
  <si>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</si>
  <si>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</si>
  <si>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</si>
  <si>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</si>
  <si>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</si>
  <si>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</si>
  <si>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</si>
  <si>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</si>
  <si>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</si>
  <si>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</si>
  <si>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</si>
  <si>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</si>
  <si>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</si>
  <si>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</si>
  <si>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</si>
  <si>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</si>
  <si>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</si>
  <si>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</si>
  <si>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</si>
  <si>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</si>
  <si>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</si>
  <si>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</si>
  <si>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</si>
  <si>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</si>
  <si>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</si>
  <si>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</si>
  <si>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</si>
  <si>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</si>
  <si>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</si>
  <si>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</si>
  <si>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</si>
  <si>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</si>
  <si>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</si>
  <si>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</si>
  <si>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</si>
  <si>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</si>
  <si>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</si>
  <si>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</si>
  <si>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</si>
  <si>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</si>
  <si>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</si>
  <si>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</si>
  <si>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</si>
  <si>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</si>
  <si>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</si>
  <si>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</si>
  <si>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</si>
  <si>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</si>
  <si>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</si>
  <si>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</si>
  <si>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</si>
  <si>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</si>
  <si>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</si>
  <si>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</si>
  <si>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</si>
  <si>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</si>
  <si>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</si>
  <si>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</si>
  <si>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</si>
  <si>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</si>
  <si>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</si>
  <si>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</si>
  <si>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</si>
  <si>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</si>
  <si>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</si>
  <si>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</si>
  <si>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</si>
  <si>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</si>
  <si>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</si>
  <si>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</si>
  <si>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</si>
  <si>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</si>
  <si>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</si>
  <si>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</si>
  <si>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</si>
  <si>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</si>
  <si>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</si>
  <si>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</si>
  <si>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</si>
  <si>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</si>
  <si>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</si>
  <si>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</si>
  <si>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</si>
  <si>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</si>
  <si>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</si>
  <si>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</si>
  <si>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</si>
  <si>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</si>
  <si>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</si>
  <si>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</si>
  <si>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</si>
  <si>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</si>
  <si>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</si>
  <si>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</si>
  <si>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</si>
  <si>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</si>
  <si>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</si>
  <si>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</si>
  <si>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</si>
  <si>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</si>
  <si>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</si>
  <si>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</si>
  <si>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</si>
  <si>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</si>
  <si>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</si>
  <si>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</si>
  <si>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</si>
  <si>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</si>
  <si>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</si>
  <si>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</si>
  <si>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</si>
  <si>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</si>
  <si>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</si>
  <si>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</si>
  <si>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</si>
  <si>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</si>
  <si>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</si>
  <si>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</si>
  <si>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</si>
  <si>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</si>
  <si>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</si>
  <si>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</si>
  <si>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</si>
  <si>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</si>
  <si>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</si>
  <si>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</si>
  <si>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</si>
  <si>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</si>
  <si>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</si>
  <si>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</si>
  <si>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</si>
  <si>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</si>
  <si>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</si>
  <si>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</si>
  <si>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</si>
  <si>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</si>
  <si>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</si>
  <si>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</si>
  <si>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</si>
  <si>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</si>
  <si>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</si>
  <si>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</si>
  <si>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</si>
  <si>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</si>
  <si>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</si>
  <si>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</si>
  <si>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</si>
  <si>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</si>
  <si>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</si>
  <si>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</si>
  <si>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</si>
  <si>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</si>
  <si>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</si>
  <si>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</si>
  <si>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</si>
  <si>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</si>
  <si>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</si>
  <si>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</si>
  <si>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</si>
  <si>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</si>
  <si>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</si>
  <si>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</si>
  <si>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</si>
  <si>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</si>
  <si>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</si>
  <si>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</si>
  <si>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</si>
  <si>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</si>
  <si>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</si>
  <si>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</si>
  <si>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</si>
  <si>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</si>
  <si>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</si>
  <si>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</si>
  <si>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</si>
  <si>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</si>
  <si>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</si>
  <si>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</si>
  <si>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</si>
  <si>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</si>
  <si>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</si>
  <si>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</si>
  <si>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</si>
  <si>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</si>
  <si>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</si>
  <si>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</si>
  <si>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</si>
  <si>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</si>
  <si>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</si>
  <si>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</si>
  <si>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</si>
  <si>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</si>
  <si>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</si>
  <si>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</si>
  <si>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</si>
  <si>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</si>
  <si>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</si>
  <si>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</si>
  <si>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</si>
  <si>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</si>
  <si>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</si>
  <si>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</si>
  <si>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</si>
  <si>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</si>
  <si>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</si>
  <si>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</si>
  <si>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</si>
  <si>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</si>
  <si>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</si>
  <si>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</si>
  <si>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</si>
  <si>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</si>
  <si>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</si>
  <si>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</si>
  <si>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</si>
  <si>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</si>
  <si>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</si>
  <si>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</si>
  <si>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</si>
  <si>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</si>
  <si>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</si>
  <si>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</si>
  <si>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</si>
  <si>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</si>
  <si>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</si>
  <si>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</si>
  <si>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</si>
  <si>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</si>
  <si>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</si>
  <si>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</si>
  <si>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</si>
  <si>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</si>
  <si>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</si>
  <si>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</si>
  <si>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</si>
  <si>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</si>
  <si>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</si>
  <si>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</si>
  <si>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</si>
  <si>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</si>
  <si>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</si>
  <si>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</si>
  <si>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</si>
  <si>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</si>
  <si>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</si>
  <si>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</si>
  <si>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</si>
  <si>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</si>
  <si>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</si>
  <si>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</si>
  <si>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</si>
  <si>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</si>
  <si>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</si>
  <si>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</si>
  <si>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</si>
  <si>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</si>
  <si>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</si>
  <si>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</si>
  <si>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</si>
  <si>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</si>
  <si>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</si>
  <si>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</si>
  <si>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</si>
  <si>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</si>
  <si>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</si>
  <si>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</si>
  <si>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</si>
  <si>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</si>
  <si>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</si>
  <si>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</si>
  <si>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</si>
  <si>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</si>
  <si>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</si>
  <si>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</si>
  <si>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</si>
  <si>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</si>
  <si>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</si>
  <si>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</si>
  <si>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</si>
  <si>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</si>
  <si>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</si>
  <si>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</si>
  <si>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</si>
  <si>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</si>
  <si>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</si>
  <si>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</si>
  <si>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</si>
  <si>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</si>
  <si>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</si>
  <si>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</si>
  <si>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</si>
  <si>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</si>
  <si>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</si>
  <si>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</si>
  <si>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</si>
  <si>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</si>
  <si>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</si>
  <si>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</si>
  <si>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</si>
  <si>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</si>
  <si>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</si>
  <si>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</si>
  <si>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</si>
  <si>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</si>
  <si>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</si>
  <si>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</si>
  <si>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</si>
  <si>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</si>
  <si>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</si>
  <si>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</si>
  <si>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</si>
  <si>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</si>
  <si>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</si>
  <si>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</si>
  <si>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</si>
  <si>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</si>
  <si>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</si>
  <si>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</si>
  <si>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</si>
  <si>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</si>
  <si>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</si>
  <si>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</si>
  <si>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</si>
  <si>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</si>
  <si>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</si>
  <si>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</si>
  <si>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</si>
  <si>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</si>
  <si>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</si>
  <si>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</si>
  <si>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</si>
  <si>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</si>
  <si>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</si>
  <si>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</si>
  <si>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</si>
  <si>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</si>
  <si>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</si>
  <si>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</si>
  <si>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</si>
  <si>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</si>
  <si>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</si>
  <si>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</si>
  <si>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</si>
  <si>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</si>
  <si>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</si>
  <si>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</si>
  <si>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</si>
  <si>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</si>
  <si>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</si>
  <si>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</si>
  <si>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</si>
  <si>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</si>
  <si>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</si>
  <si>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</si>
  <si>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</si>
  <si>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</si>
  <si>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</si>
  <si>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</si>
  <si>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</si>
  <si>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</si>
  <si>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</si>
  <si>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</si>
  <si>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</si>
  <si>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</si>
  <si>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</si>
  <si>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</si>
  <si>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</si>
  <si>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</si>
  <si>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</si>
  <si>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</si>
  <si>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</si>
  <si>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</si>
  <si>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</si>
  <si>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</si>
  <si>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</si>
  <si>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</si>
  <si>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</si>
  <si>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</si>
  <si>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</si>
  <si>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</si>
  <si>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</si>
  <si>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</si>
  <si>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</si>
  <si>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</si>
  <si>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</si>
  <si>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</si>
  <si>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</si>
  <si>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</si>
  <si>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</si>
  <si>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</si>
  <si>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</si>
  <si>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</si>
  <si>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</si>
  <si>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</si>
  <si>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</si>
  <si>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</si>
  <si>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</si>
  <si>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</si>
  <si>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</si>
  <si>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</si>
  <si>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</si>
  <si>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</si>
  <si>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</si>
  <si>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</si>
  <si>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</si>
  <si>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</si>
  <si>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</si>
  <si>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</si>
  <si>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</si>
  <si>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</si>
  <si>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</si>
  <si>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</si>
  <si>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</si>
  <si>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</si>
  <si>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</si>
  <si>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</si>
  <si>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</si>
  <si>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</si>
  <si>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</si>
  <si>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</si>
  <si>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</si>
  <si>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</si>
  <si>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</si>
  <si>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</si>
  <si>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</si>
  <si>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</si>
  <si>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</si>
  <si>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</si>
  <si>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</si>
  <si>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</si>
  <si>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</si>
  <si>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</si>
  <si>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</si>
  <si>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</si>
  <si>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</si>
  <si>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</si>
  <si>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</si>
  <si>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</si>
  <si>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</si>
  <si>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</si>
  <si>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</si>
  <si>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</si>
  <si>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</si>
  <si>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</si>
  <si>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</si>
  <si>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</si>
  <si>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</si>
  <si>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</si>
  <si>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</si>
  <si>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</si>
  <si>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</si>
  <si>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</si>
  <si>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</si>
  <si>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</si>
  <si>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</si>
  <si>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</si>
  <si>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</si>
  <si>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</si>
  <si>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</si>
  <si>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</si>
  <si>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</si>
  <si>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</si>
  <si>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</si>
  <si>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</si>
  <si>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</si>
  <si>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</si>
  <si>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</si>
  <si>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</si>
  <si>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</si>
  <si>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</si>
  <si>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</si>
  <si>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</si>
  <si>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</si>
  <si>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</si>
  <si>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</si>
  <si>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</si>
  <si>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</si>
  <si>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</si>
  <si>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</si>
  <si>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</si>
  <si>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</si>
  <si>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</si>
  <si>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</si>
  <si>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</si>
  <si>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</si>
  <si>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</si>
  <si>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</si>
  <si>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</si>
  <si>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</si>
  <si>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</si>
  <si>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</si>
  <si>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</si>
  <si>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</si>
  <si>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</si>
  <si>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</si>
  <si>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</si>
  <si>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</si>
  <si>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</si>
  <si>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</si>
  <si>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</si>
  <si>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</si>
  <si>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</si>
  <si>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</si>
  <si>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</si>
  <si>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</si>
  <si>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</si>
  <si>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</si>
  <si>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</si>
  <si>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</si>
  <si>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</si>
  <si>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</si>
  <si>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</si>
  <si>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</si>
  <si>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</si>
  <si>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</si>
  <si>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</si>
  <si>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</si>
  <si>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</si>
  <si>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</si>
  <si>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</si>
  <si>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</si>
  <si>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</si>
  <si>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</si>
  <si>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</si>
  <si>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</si>
  <si>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</si>
  <si>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</si>
  <si>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</si>
  <si>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</si>
  <si>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</si>
  <si>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</si>
  <si>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</si>
  <si>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</si>
  <si>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</si>
  <si>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</si>
  <si>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</si>
  <si>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</si>
  <si>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</si>
  <si>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</si>
  <si>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</si>
  <si>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</si>
  <si>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</si>
  <si>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</si>
  <si>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</si>
  <si>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</si>
  <si>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</si>
  <si>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</si>
  <si>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</si>
  <si>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</si>
  <si>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</si>
  <si>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</si>
  <si>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</si>
  <si>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</si>
  <si>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</si>
  <si>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</si>
  <si>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</si>
  <si>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</si>
  <si>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</si>
  <si>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</si>
  <si>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</si>
  <si>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</si>
  <si>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</si>
  <si>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</si>
  <si>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</si>
  <si>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</si>
  <si>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</si>
  <si>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</si>
  <si>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</si>
  <si>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</si>
  <si>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</si>
  <si>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</si>
  <si>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</si>
  <si>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</si>
  <si>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</si>
  <si>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</si>
  <si>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</si>
  <si>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</si>
  <si>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</si>
  <si>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</si>
  <si>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</si>
  <si>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</si>
  <si>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</si>
  <si>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</si>
  <si>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</si>
  <si>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</si>
  <si>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</si>
  <si>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</si>
  <si>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</si>
  <si>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</si>
  <si>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</si>
  <si>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</si>
  <si>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</si>
  <si>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</si>
  <si>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</si>
  <si>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</si>
  <si>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</si>
  <si>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</si>
  <si>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</si>
  <si>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</si>
  <si>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</si>
  <si>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</si>
  <si>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</si>
  <si>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</si>
  <si>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</si>
  <si>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</si>
  <si>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</si>
  <si>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</si>
  <si>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</si>
  <si>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</si>
  <si>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</si>
  <si>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</si>
  <si>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</si>
  <si>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</si>
  <si>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</si>
  <si>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</si>
  <si>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</si>
  <si>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</si>
  <si>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</si>
  <si>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</si>
  <si>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</si>
  <si>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</si>
  <si>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</si>
  <si>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</si>
  <si>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</si>
  <si>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</si>
  <si>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</si>
  <si>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</si>
  <si>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</si>
  <si>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</si>
  <si>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</si>
  <si>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</si>
  <si>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</si>
  <si>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</si>
  <si>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</si>
  <si>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</si>
  <si>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</si>
  <si>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</si>
  <si>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</si>
  <si>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</si>
  <si>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</si>
  <si>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</si>
  <si>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</si>
  <si>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</si>
  <si>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</si>
  <si>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</si>
  <si>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</si>
  <si>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</si>
  <si>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</si>
  <si>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</si>
  <si>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</si>
  <si>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</si>
  <si>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</si>
  <si>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</si>
  <si>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</si>
  <si>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</si>
  <si>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</si>
  <si>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</si>
  <si>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</si>
  <si>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</si>
  <si>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</si>
  <si>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</si>
  <si>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</si>
  <si>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</si>
  <si>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</si>
  <si>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</si>
  <si>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</si>
  <si>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</si>
  <si>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</si>
  <si>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</si>
  <si>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</si>
  <si>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</si>
  <si>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</si>
  <si>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</si>
  <si>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</si>
  <si>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</si>
  <si>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</si>
  <si>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</si>
  <si>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</si>
  <si>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</si>
  <si>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</si>
  <si>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</si>
  <si>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</si>
  <si>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</si>
  <si>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</si>
  <si>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</si>
  <si>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</si>
  <si>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</si>
  <si>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</si>
  <si>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</si>
  <si>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</si>
  <si>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</si>
  <si>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</si>
  <si>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</si>
  <si>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</si>
  <si>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</si>
  <si>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</si>
  <si>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</si>
  <si>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</si>
  <si>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</si>
  <si>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</si>
  <si>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</si>
  <si>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</si>
  <si>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</si>
  <si>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</si>
  <si>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</si>
  <si>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</si>
  <si>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</si>
  <si>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</si>
  <si>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</si>
  <si>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</si>
  <si>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</si>
  <si>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</si>
  <si>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</si>
  <si>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</si>
  <si>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</si>
  <si>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</si>
  <si>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</si>
  <si>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</si>
  <si>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</si>
  <si>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</si>
  <si>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</si>
  <si>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</si>
  <si>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</si>
  <si>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</si>
  <si>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</si>
  <si>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</si>
  <si>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</si>
  <si>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</si>
  <si>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</si>
  <si>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</si>
  <si>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</si>
  <si>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</si>
  <si>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</si>
  <si>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</si>
  <si>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</si>
  <si>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</si>
  <si>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</si>
  <si>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</si>
  <si>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</si>
  <si>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</si>
  <si>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</si>
  <si>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</si>
  <si>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</si>
  <si>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</si>
  <si>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</si>
  <si>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</si>
  <si>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</si>
  <si>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</si>
  <si>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</si>
  <si>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</si>
  <si>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</si>
  <si>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</si>
  <si>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</si>
  <si>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</si>
  <si>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</si>
  <si>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</si>
  <si>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</si>
  <si>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</si>
  <si>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</si>
  <si>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</si>
  <si>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</si>
  <si>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</si>
  <si>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</si>
  <si>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</si>
  <si>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</si>
  <si>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</si>
  <si>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</si>
  <si>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</si>
  <si>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</si>
  <si>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</si>
  <si>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</si>
  <si>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</si>
  <si>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</si>
  <si>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</si>
  <si>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</si>
  <si>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</si>
  <si>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</si>
  <si>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</si>
  <si>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</si>
  <si>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</si>
  <si>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</si>
  <si>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</si>
  <si>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</si>
  <si>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</si>
  <si>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</si>
  <si>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</si>
  <si>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</si>
  <si>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</si>
  <si>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</si>
  <si>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</si>
  <si>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</si>
  <si>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</si>
  <si>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</si>
  <si>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</si>
  <si>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</si>
  <si>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</si>
  <si>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</si>
  <si>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</si>
  <si>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</si>
  <si>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</si>
  <si>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</si>
  <si>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</si>
  <si>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</si>
  <si>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</si>
  <si>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</si>
  <si>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</si>
  <si>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</si>
  <si>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</si>
  <si>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</si>
  <si>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</si>
  <si>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</si>
  <si>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</si>
  <si>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</si>
  <si>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</si>
  <si>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</si>
  <si>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</si>
  <si>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</si>
  <si>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</si>
  <si>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</si>
  <si>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</si>
  <si>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</si>
  <si>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</si>
  <si>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</si>
  <si>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</si>
  <si>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</si>
  <si>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</si>
  <si>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</si>
  <si>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</si>
  <si>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</si>
  <si>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</si>
  <si>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</si>
  <si>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</si>
  <si>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</si>
  <si>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</si>
  <si>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</si>
  <si>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</si>
  <si>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</si>
  <si>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</si>
  <si>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</si>
  <si>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</si>
  <si>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</si>
  <si>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</si>
  <si>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</si>
  <si>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</si>
  <si>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</si>
  <si>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</si>
  <si>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</si>
  <si>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</si>
  <si>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</si>
  <si>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</si>
  <si>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</si>
  <si>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</si>
  <si>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</si>
  <si>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</si>
  <si>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</si>
  <si>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</si>
  <si>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</si>
  <si>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</si>
  <si>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</si>
  <si>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</si>
  <si>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</si>
  <si>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</si>
  <si>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</si>
  <si>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</si>
  <si>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</si>
  <si>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</si>
  <si>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</si>
  <si>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</si>
  <si>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</si>
  <si>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</si>
  <si>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</si>
  <si>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</si>
  <si>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</si>
  <si>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</si>
  <si>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</si>
  <si>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</si>
  <si>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</si>
  <si>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</si>
  <si>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</si>
  <si>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</si>
  <si>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</si>
  <si>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</si>
  <si>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</si>
  <si>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</si>
  <si>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</si>
  <si>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</si>
  <si>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</si>
  <si>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</si>
  <si>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</si>
  <si>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</si>
  <si>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</si>
  <si>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</si>
  <si>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</si>
  <si>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</si>
  <si>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</si>
  <si>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</si>
  <si>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</si>
  <si>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</si>
  <si>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</si>
  <si>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</si>
  <si>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</si>
  <si>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</si>
  <si>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</si>
  <si>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</si>
  <si>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</si>
  <si>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</si>
  <si>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</si>
  <si>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</si>
  <si>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</si>
  <si>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</si>
  <si>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</si>
  <si>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</si>
  <si>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</si>
  <si>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</si>
  <si>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</si>
  <si>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</si>
  <si>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</si>
  <si>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</si>
  <si>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</si>
  <si>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</si>
  <si>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</si>
  <si>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</si>
  <si>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</si>
  <si>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</si>
  <si>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</si>
  <si>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</si>
  <si>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</si>
  <si>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</si>
  <si>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</si>
  <si>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</si>
  <si>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</si>
  <si>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</si>
  <si>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</si>
  <si>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</si>
  <si>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</si>
  <si>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</si>
  <si>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</si>
  <si>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</si>
  <si>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</si>
  <si>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</si>
  <si>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</si>
  <si>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</si>
  <si>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</si>
  <si>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</si>
  <si>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</si>
  <si>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</si>
  <si>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</si>
  <si>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</si>
  <si>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</si>
  <si>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</si>
  <si>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</si>
  <si>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</si>
  <si>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</si>
  <si>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</si>
  <si>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</si>
  <si>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</si>
  <si>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</si>
  <si>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</si>
  <si>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</si>
  <si>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</si>
  <si>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</si>
  <si>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</si>
  <si>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</si>
  <si>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</si>
  <si>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</si>
  <si>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</si>
  <si>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</si>
  <si>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</si>
  <si>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</si>
  <si>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</si>
  <si>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</si>
  <si>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</si>
  <si>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</si>
  <si>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</si>
  <si>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</si>
  <si>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</si>
  <si>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</si>
  <si>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</si>
  <si>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</si>
  <si>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</si>
  <si>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</si>
  <si>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</si>
  <si>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</si>
  <si>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</si>
  <si>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</si>
  <si>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</si>
  <si>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</si>
  <si>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</si>
  <si>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</si>
  <si>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</si>
  <si>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</si>
  <si>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</si>
  <si>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</si>
  <si>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</si>
  <si>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</si>
  <si>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</si>
  <si>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</si>
  <si>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</si>
  <si>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</si>
  <si>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</si>
  <si>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</si>
  <si>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</si>
  <si>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</si>
  <si>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</si>
  <si>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</si>
  <si>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</si>
  <si>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</si>
  <si>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</si>
  <si>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</si>
  <si>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</si>
  <si>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</si>
  <si>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</si>
  <si>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</si>
  <si>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</si>
  <si>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</si>
  <si>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</si>
  <si>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</si>
  <si>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</si>
  <si>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</si>
  <si>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</si>
  <si>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</si>
  <si>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</si>
  <si>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</si>
  <si>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</si>
  <si>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</si>
  <si>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</si>
  <si>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</si>
  <si>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</si>
  <si>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</si>
  <si>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</si>
  <si>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</si>
  <si>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</si>
  <si>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</si>
  <si>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</si>
  <si>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</si>
  <si>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</si>
  <si>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</si>
  <si>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</si>
  <si>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</si>
  <si>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</si>
  <si>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</si>
  <si>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</si>
  <si>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</si>
  <si>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</si>
  <si>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</si>
  <si>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</si>
  <si>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</si>
  <si>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</si>
  <si>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</si>
  <si>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</si>
  <si>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</si>
  <si>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</si>
  <si>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</si>
  <si>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</si>
  <si>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</si>
  <si>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</si>
  <si>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</si>
  <si>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</si>
  <si>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</si>
  <si>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</si>
  <si>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</si>
  <si>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</si>
  <si>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</si>
  <si>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</si>
  <si>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</si>
  <si>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</si>
  <si>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</si>
  <si>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</si>
  <si>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</si>
  <si>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</si>
  <si>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</si>
  <si>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</si>
  <si>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</si>
  <si>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</si>
  <si>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</si>
  <si>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</si>
  <si>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</si>
  <si>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</si>
  <si>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</si>
  <si>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</si>
  <si>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</si>
  <si>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</si>
  <si>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</si>
  <si>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</si>
  <si>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</si>
  <si>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</si>
  <si>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</si>
  <si>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</si>
  <si>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</si>
  <si>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</si>
  <si>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</si>
  <si>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</si>
  <si>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</si>
  <si>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</si>
  <si>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</si>
  <si>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</si>
  <si>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</si>
  <si>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</si>
  <si>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</si>
  <si>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</si>
  <si>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</si>
  <si>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</si>
  <si>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</si>
  <si>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</si>
  <si>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</si>
  <si>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</si>
  <si>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</si>
  <si>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</si>
  <si>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</si>
  <si>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</si>
  <si>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</si>
  <si>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</si>
  <si>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</si>
  <si>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</si>
  <si>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</si>
  <si>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</si>
  <si>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</si>
  <si>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</si>
  <si>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</si>
  <si>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</si>
  <si>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</si>
  <si>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</si>
  <si>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</si>
  <si>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</si>
  <si>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</si>
  <si>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</si>
  <si>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</si>
  <si>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</si>
  <si>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</si>
  <si>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</si>
  <si>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</si>
  <si>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</si>
  <si>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</si>
  <si>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</si>
  <si>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</si>
  <si>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</si>
  <si>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</si>
  <si>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</si>
  <si>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</si>
  <si>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</si>
  <si>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</si>
  <si>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</si>
  <si>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</si>
  <si>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</si>
  <si>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</si>
  <si>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</si>
  <si>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</si>
  <si>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</si>
  <si>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</si>
  <si>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</si>
  <si>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</si>
  <si>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</si>
  <si>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</si>
  <si>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</si>
  <si>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</si>
  <si>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</si>
  <si>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</si>
  <si>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</si>
  <si>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</si>
  <si>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</si>
  <si>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</si>
  <si>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</si>
  <si>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</si>
  <si>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</si>
  <si>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</si>
  <si>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</si>
  <si>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</si>
  <si>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</si>
  <si>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</si>
  <si>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</si>
  <si>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</si>
  <si>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</si>
  <si>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</si>
  <si>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</si>
  <si>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</si>
  <si>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</si>
  <si>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</si>
  <si>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</si>
  <si>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</si>
  <si>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</si>
  <si>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</si>
  <si>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</si>
  <si>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</si>
  <si>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</si>
  <si>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</si>
  <si>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</si>
  <si>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</si>
  <si>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</si>
  <si>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</si>
  <si>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</si>
  <si>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</si>
  <si>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</si>
  <si>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</si>
  <si>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</si>
  <si>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</si>
  <si>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</si>
  <si>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</si>
  <si>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</si>
  <si>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</si>
  <si>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</si>
  <si>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</si>
  <si>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</si>
  <si>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</si>
  <si>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</si>
  <si>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</si>
  <si>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</si>
  <si>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</si>
  <si>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</si>
  <si>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</si>
  <si>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</si>
  <si>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</si>
  <si>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</si>
  <si>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</si>
  <si>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</si>
  <si>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</si>
  <si>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</si>
  <si>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</si>
  <si>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</si>
  <si>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</si>
  <si>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</si>
  <si>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</si>
  <si>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</si>
  <si>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</si>
  <si>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</si>
  <si>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</si>
  <si>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</si>
  <si>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</si>
  <si>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</si>
  <si>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</si>
  <si>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</si>
  <si>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</si>
  <si>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</si>
  <si>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</si>
  <si>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</si>
  <si>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</si>
  <si>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</si>
  <si>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</si>
  <si>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</si>
  <si>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</si>
  <si>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</si>
  <si>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</si>
  <si>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</si>
  <si>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</si>
  <si>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</si>
  <si>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</si>
  <si>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</si>
  <si>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</si>
  <si>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</si>
  <si>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</si>
  <si>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</si>
  <si>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</si>
  <si>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</si>
  <si>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</si>
  <si>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</si>
  <si>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</si>
  <si>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</si>
  <si>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</si>
  <si>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</si>
  <si>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</si>
  <si>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</si>
  <si>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</si>
  <si>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</si>
  <si>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</si>
  <si>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</si>
  <si>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</si>
  <si>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</si>
  <si>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</si>
  <si>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</si>
  <si>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</si>
  <si>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</si>
  <si>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</si>
  <si>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</si>
  <si>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</si>
  <si>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</si>
  <si>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</si>
  <si>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</si>
  <si>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</si>
  <si>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</si>
  <si>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</si>
  <si>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</si>
  <si>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</si>
  <si>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</si>
  <si>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</si>
  <si>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</si>
  <si>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</si>
  <si>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</si>
  <si>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</si>
  <si>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</si>
  <si>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</si>
  <si>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</si>
  <si>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</si>
  <si>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</si>
  <si>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</si>
  <si>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</si>
  <si>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</si>
  <si>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</si>
  <si>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</si>
  <si>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</si>
  <si>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</si>
  <si>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</si>
  <si>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</si>
  <si>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</si>
  <si>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</si>
  <si>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</si>
  <si>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</si>
  <si>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</si>
  <si>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</si>
  <si>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</si>
  <si>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</si>
  <si>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</si>
  <si>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</si>
  <si>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</si>
  <si>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</si>
  <si>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</si>
  <si>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</si>
  <si>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</si>
  <si>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</si>
  <si>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</si>
  <si>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</si>
  <si>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</si>
  <si>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</si>
  <si>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</si>
  <si>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</si>
  <si>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</si>
  <si>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</si>
  <si>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</si>
  <si>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</si>
  <si>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</si>
  <si>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</si>
  <si>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</si>
  <si>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</si>
  <si>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</si>
  <si>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</si>
  <si>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</si>
  <si>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</si>
  <si>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</si>
  <si>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</si>
  <si>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</si>
  <si>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</si>
  <si>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</si>
  <si>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</si>
  <si>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</si>
  <si>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</si>
  <si>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</si>
  <si>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</si>
  <si>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</si>
  <si>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</si>
  <si>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</si>
  <si>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</si>
  <si>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</si>
  <si>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</si>
  <si>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</si>
  <si>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</si>
  <si>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</si>
  <si>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</si>
  <si>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</si>
  <si>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</si>
  <si>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</si>
  <si>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</si>
  <si>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</si>
  <si>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</si>
  <si>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</si>
  <si>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</si>
  <si>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</si>
  <si>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</si>
  <si>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</si>
  <si>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</si>
  <si>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</si>
  <si>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</si>
  <si>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</si>
  <si>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</si>
  <si>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</si>
  <si>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</si>
  <si>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</si>
  <si>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</si>
  <si>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</si>
  <si>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</si>
  <si>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</si>
  <si>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</si>
  <si>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</si>
  <si>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</si>
  <si>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</si>
  <si>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</si>
  <si>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</si>
  <si>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</si>
  <si>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</si>
  <si>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</si>
  <si>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</si>
  <si>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</si>
  <si>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</si>
  <si>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</si>
  <si>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</si>
  <si>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</si>
  <si>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</si>
  <si>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</si>
  <si>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</si>
  <si>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</si>
  <si>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</si>
  <si>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</si>
  <si>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</si>
  <si>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</si>
  <si>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</si>
  <si>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</si>
  <si>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</si>
  <si>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</si>
  <si>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</si>
  <si>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</si>
  <si>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</si>
  <si>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</si>
  <si>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</si>
  <si>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</si>
  <si>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</si>
  <si>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</si>
  <si>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</si>
  <si>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</si>
  <si>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</si>
  <si>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</si>
  <si>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</si>
  <si>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</si>
  <si>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</si>
  <si>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</si>
  <si>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</si>
  <si>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</si>
  <si>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</si>
  <si>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</si>
  <si>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</si>
  <si>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</si>
  <si>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</si>
  <si>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</si>
  <si>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</si>
  <si>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</si>
  <si>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</si>
  <si>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</si>
  <si>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</si>
  <si>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</si>
  <si>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</si>
  <si>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</si>
  <si>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</si>
  <si>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</si>
  <si>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</si>
  <si>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</si>
  <si>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</si>
  <si>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</si>
  <si>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</si>
  <si>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</si>
  <si>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</si>
  <si>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</si>
  <si>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</si>
  <si>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</si>
  <si>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</si>
  <si>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</si>
  <si>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</si>
  <si>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</si>
  <si>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</si>
  <si>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</si>
  <si>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</si>
  <si>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</si>
  <si>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</si>
  <si>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</si>
  <si>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</si>
  <si>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</si>
  <si>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</si>
  <si>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</si>
  <si>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</si>
  <si>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</si>
  <si>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</si>
  <si>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</si>
  <si>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</si>
  <si>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</si>
  <si>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</si>
  <si>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</si>
  <si>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</si>
  <si>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</si>
  <si>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</si>
  <si>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</si>
  <si>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</si>
  <si>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</si>
  <si>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</si>
  <si>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</si>
  <si>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</si>
  <si>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</si>
  <si>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</si>
  <si>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</si>
  <si>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</si>
  <si>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</si>
  <si>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</si>
  <si>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</si>
  <si>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</si>
  <si>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</si>
  <si>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</si>
  <si>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</si>
  <si>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</si>
  <si>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</si>
  <si>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</si>
  <si>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</si>
  <si>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</si>
  <si>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</si>
  <si>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</si>
  <si>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</si>
  <si>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</si>
  <si>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</si>
  <si>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</si>
  <si>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</si>
  <si>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</si>
  <si>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</si>
  <si>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</si>
  <si>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</si>
  <si>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</si>
  <si>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</si>
  <si>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</si>
  <si>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</si>
  <si>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</si>
  <si>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</si>
  <si>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</si>
  <si>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</si>
  <si>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</si>
  <si>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</si>
  <si>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</si>
  <si>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</si>
  <si>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</si>
  <si>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</si>
  <si>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</si>
  <si>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</si>
  <si>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</si>
  <si>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</si>
  <si>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</si>
  <si>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</si>
  <si>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</si>
  <si>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</si>
  <si>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</si>
  <si>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</si>
  <si>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</si>
  <si>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</si>
  <si>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</si>
  <si>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</si>
  <si>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</si>
  <si>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</si>
  <si>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</si>
  <si>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</si>
  <si>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</si>
  <si>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</si>
  <si>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</si>
  <si>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</si>
  <si>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</si>
  <si>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</si>
  <si>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</si>
  <si>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</si>
  <si>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</si>
  <si>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</si>
  <si>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</si>
  <si>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</si>
  <si>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</si>
  <si>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</si>
  <si>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</si>
  <si>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</si>
  <si>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</si>
  <si>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</si>
  <si>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</si>
  <si>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</si>
  <si>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</si>
  <si>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</si>
  <si>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</si>
  <si>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</si>
  <si>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</si>
  <si>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</si>
  <si>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</si>
  <si>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</si>
  <si>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</si>
  <si>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</si>
  <si>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</si>
  <si>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</si>
  <si>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</si>
  <si>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</si>
  <si>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</si>
  <si>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</si>
  <si>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</si>
  <si>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</si>
  <si>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</si>
  <si>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</si>
  <si>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</si>
  <si>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</si>
  <si>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</si>
  <si>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</si>
  <si>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</si>
  <si>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</si>
  <si>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</si>
  <si>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</si>
  <si>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</si>
  <si>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</si>
  <si>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</si>
  <si>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</si>
  <si>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</si>
  <si>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</si>
  <si>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</si>
  <si>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</si>
  <si>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</si>
  <si>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</si>
  <si>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</si>
  <si>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</si>
  <si>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</si>
  <si>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</si>
  <si>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</si>
  <si>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</si>
  <si>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</si>
  <si>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</si>
  <si>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</si>
  <si>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</si>
  <si>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</si>
  <si>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</si>
  <si>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</si>
  <si>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</si>
  <si>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</si>
  <si>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</si>
  <si>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</si>
  <si>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</si>
  <si>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</si>
  <si>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</si>
  <si>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</si>
  <si>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</si>
  <si>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</si>
  <si>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</si>
  <si>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</si>
  <si>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</si>
  <si>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</si>
  <si>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</si>
  <si>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</si>
  <si>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</si>
  <si>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</si>
  <si>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</si>
  <si>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</si>
  <si>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</si>
  <si>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</si>
  <si>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</si>
  <si>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</si>
  <si>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</si>
  <si>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</si>
  <si>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</si>
  <si>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</si>
  <si>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</si>
  <si>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</si>
  <si>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</si>
  <si>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</si>
  <si>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</si>
  <si>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</si>
  <si>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</si>
  <si>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</si>
  <si>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</si>
  <si>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</si>
  <si>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</si>
  <si>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</si>
  <si>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</si>
  <si>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</si>
  <si>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</si>
  <si>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</si>
  <si>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</si>
  <si>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</si>
  <si>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</si>
  <si>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</si>
  <si>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</si>
  <si>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</si>
  <si>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</si>
  <si>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</si>
  <si>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</si>
  <si>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</si>
  <si>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</si>
  <si>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</si>
  <si>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</si>
  <si>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</si>
  <si>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</si>
  <si>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</si>
  <si>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</si>
  <si>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</si>
  <si>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</si>
  <si>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</si>
  <si>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</si>
  <si>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</si>
  <si>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</si>
  <si>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</si>
  <si>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</si>
  <si>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</si>
  <si>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</si>
  <si>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</si>
  <si>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</si>
  <si>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</si>
  <si>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</si>
  <si>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</si>
  <si>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</si>
  <si>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</si>
  <si>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</si>
  <si>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</si>
  <si>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</si>
  <si>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</si>
  <si>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</si>
  <si>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</si>
  <si>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</si>
  <si>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</si>
  <si>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</si>
  <si>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</si>
  <si>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</si>
  <si>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</si>
  <si>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</si>
  <si>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</si>
  <si>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</si>
  <si>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</si>
  <si>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</si>
  <si>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</si>
  <si>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</si>
  <si>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</si>
  <si>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</si>
  <si>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</si>
  <si>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</si>
  <si>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</si>
  <si>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</si>
  <si>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</si>
  <si>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</si>
  <si>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</si>
  <si>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</si>
  <si>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</si>
  <si>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</si>
  <si>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</si>
  <si>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</si>
  <si>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</si>
  <si>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</si>
  <si>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</si>
  <si>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</si>
  <si>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</si>
  <si>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</si>
  <si>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</si>
  <si>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</si>
  <si>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</si>
  <si>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</si>
  <si>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</si>
  <si>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</si>
  <si>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</si>
  <si>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</si>
  <si>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</si>
  <si>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</si>
  <si>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</si>
  <si>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</si>
  <si>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</si>
  <si>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</si>
  <si>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</si>
  <si>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</si>
  <si>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</si>
  <si>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</si>
  <si>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</si>
  <si>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</si>
  <si>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</si>
  <si>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</si>
  <si>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</si>
  <si>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</si>
  <si>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</si>
  <si>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</si>
  <si>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</si>
  <si>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</si>
  <si>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</si>
  <si>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</si>
  <si>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</si>
  <si>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</si>
  <si>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</si>
  <si>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</si>
  <si>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</si>
  <si>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</si>
  <si>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</si>
  <si>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</si>
  <si>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</si>
  <si>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</si>
  <si>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</si>
  <si>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</si>
  <si>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</si>
  <si>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</si>
  <si>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</si>
  <si>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</si>
  <si>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</si>
  <si>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</si>
  <si>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</si>
  <si>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</si>
  <si>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</si>
  <si>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</si>
  <si>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</si>
  <si>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</si>
  <si>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</si>
  <si>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</si>
  <si>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</si>
  <si>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</si>
  <si>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</si>
  <si>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</si>
  <si>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</si>
  <si>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</si>
  <si>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</si>
  <si>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</si>
  <si>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</si>
  <si>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</si>
  <si>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</si>
  <si>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</si>
  <si>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</si>
  <si>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</si>
  <si>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</si>
  <si>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</si>
  <si>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</si>
  <si>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</si>
  <si>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</si>
  <si>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</si>
  <si>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</si>
  <si>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</si>
  <si>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</si>
  <si>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</si>
  <si>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</si>
  <si>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</si>
  <si>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</si>
  <si>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</si>
  <si>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</si>
  <si>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</si>
  <si>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</si>
  <si>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</si>
  <si>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</si>
  <si>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</si>
  <si>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</si>
  <si>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</si>
  <si>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</si>
  <si>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</si>
  <si>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</si>
  <si>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</si>
  <si>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</si>
  <si>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</si>
  <si>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</si>
  <si>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</si>
  <si>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</si>
  <si>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</si>
  <si>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</si>
  <si>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</si>
  <si>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</si>
  <si>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</si>
  <si>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</si>
  <si>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</si>
  <si>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</si>
  <si>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</si>
  <si>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</si>
  <si>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</si>
  <si>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</si>
  <si>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</si>
  <si>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</si>
  <si>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</si>
  <si>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</si>
  <si>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</si>
  <si>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</si>
  <si>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</si>
  <si>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</si>
  <si>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</si>
  <si>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</si>
  <si>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</si>
  <si>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</si>
  <si>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</si>
  <si>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</si>
  <si>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</si>
  <si>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</si>
  <si>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</si>
  <si>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</si>
  <si>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</si>
  <si>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</si>
  <si>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</si>
  <si>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</si>
  <si>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</si>
  <si>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</si>
  <si>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</si>
  <si>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</si>
  <si>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</si>
  <si>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</si>
  <si>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</si>
  <si>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</si>
  <si>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</si>
  <si>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</si>
  <si>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</si>
  <si>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</si>
  <si>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</si>
  <si>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</si>
  <si>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</si>
  <si>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</si>
  <si>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</si>
  <si>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</si>
  <si>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</si>
  <si>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</si>
  <si>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</si>
  <si>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</si>
  <si>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</si>
  <si>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</si>
  <si>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</si>
  <si>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</si>
  <si>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</si>
  <si>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</si>
  <si>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</si>
  <si>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</si>
  <si>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</si>
  <si>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</si>
  <si>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</si>
  <si>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</si>
  <si>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</si>
  <si>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</si>
  <si>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</si>
  <si>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</si>
  <si>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</si>
  <si>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</si>
  <si>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</si>
  <si>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</si>
  <si>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</si>
  <si>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</si>
  <si>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</si>
  <si>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</si>
  <si>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</si>
  <si>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</si>
  <si>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</si>
  <si>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</si>
  <si>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</si>
  <si>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</si>
  <si>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</si>
  <si>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</si>
  <si>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</si>
  <si>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</si>
  <si>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</si>
  <si>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</si>
  <si>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</si>
  <si>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</si>
  <si>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</si>
  <si>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</si>
  <si>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</si>
  <si>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</si>
  <si>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</si>
  <si>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</si>
  <si>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</si>
  <si>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</si>
  <si>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</si>
  <si>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</si>
  <si>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</si>
  <si>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</si>
  <si>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</si>
  <si>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</si>
  <si>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</si>
  <si>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</si>
  <si>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</si>
  <si>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</si>
  <si>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</si>
  <si>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</si>
  <si>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</si>
  <si>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</si>
  <si>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</si>
  <si>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</si>
  <si>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</si>
  <si>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</si>
  <si>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</si>
  <si>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</si>
  <si>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</si>
  <si>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</si>
  <si>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</si>
  <si>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</si>
  <si>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</si>
  <si>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</si>
  <si>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</si>
  <si>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</si>
  <si>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</si>
  <si>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</si>
  <si>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</si>
  <si>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</si>
  <si>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</si>
  <si>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</si>
  <si>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</si>
  <si>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</si>
  <si>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</si>
  <si>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</si>
  <si>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</si>
  <si>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</si>
  <si>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</si>
  <si>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</si>
  <si>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</si>
  <si>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</si>
  <si>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</si>
  <si>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</si>
  <si>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</si>
  <si>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</si>
  <si>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</si>
  <si>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</si>
  <si>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</si>
  <si>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</si>
  <si>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</si>
  <si>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</si>
  <si>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</si>
  <si>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</si>
  <si>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</si>
  <si>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</si>
  <si>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</si>
  <si>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</si>
  <si>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</si>
  <si>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</si>
  <si>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</si>
  <si>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</si>
  <si>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</si>
  <si>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</si>
  <si>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</si>
  <si>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</si>
  <si>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</si>
  <si>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</si>
  <si>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</si>
  <si>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</si>
  <si>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</si>
  <si>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</si>
  <si>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</si>
  <si>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</si>
  <si>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</si>
  <si>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</si>
  <si>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</si>
  <si>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</si>
  <si>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</si>
  <si>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</si>
  <si>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</si>
  <si>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</si>
  <si>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</si>
  <si>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</si>
  <si>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</si>
  <si>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</si>
  <si>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</si>
  <si>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</si>
  <si>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</si>
  <si>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</si>
  <si>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</si>
  <si>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</si>
  <si>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</si>
  <si>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</si>
  <si>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</si>
  <si>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</si>
  <si>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</si>
  <si>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</si>
  <si>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</si>
  <si>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</si>
  <si>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</si>
  <si>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</si>
  <si>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</si>
  <si>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</si>
  <si>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</si>
  <si>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</si>
  <si>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</si>
  <si>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</si>
  <si>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</si>
  <si>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</si>
  <si>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</si>
  <si>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</si>
  <si>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</si>
  <si>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</si>
  <si>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</si>
  <si>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</si>
  <si>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</si>
  <si>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</si>
  <si>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</si>
  <si>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</si>
  <si>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</si>
  <si>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</si>
  <si>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</si>
  <si>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</si>
  <si>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</si>
  <si>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</si>
  <si>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</si>
  <si>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</si>
  <si>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</si>
  <si>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</si>
  <si>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</si>
  <si>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</si>
  <si>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</si>
  <si>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</si>
  <si>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</si>
  <si>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</si>
  <si>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</si>
  <si>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</si>
  <si>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</si>
  <si>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</si>
  <si>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</si>
  <si>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</si>
  <si>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</si>
  <si>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</si>
  <si>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</si>
  <si>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</si>
  <si>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</si>
  <si>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</si>
  <si>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</si>
  <si>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</si>
  <si>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</si>
  <si>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</si>
  <si>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</si>
  <si>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</si>
  <si>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</si>
  <si>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</si>
  <si>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</si>
  <si>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</si>
  <si>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</si>
  <si>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</si>
  <si>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</si>
  <si>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</si>
  <si>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</si>
  <si>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</si>
  <si>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</si>
  <si>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</si>
  <si>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</si>
  <si>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</si>
  <si>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</si>
  <si>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</si>
  <si>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</si>
  <si>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</si>
  <si>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</si>
  <si>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</si>
  <si>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</si>
  <si>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</si>
  <si>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</si>
  <si>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</si>
  <si>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</si>
  <si>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</si>
  <si>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</si>
  <si>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</si>
  <si>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</si>
  <si>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</si>
  <si>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</si>
  <si>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</si>
  <si>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</si>
  <si>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</si>
  <si>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</si>
  <si>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</si>
  <si>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</si>
  <si>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</si>
  <si>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</si>
  <si>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</si>
  <si>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</si>
  <si>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</si>
  <si>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</si>
  <si>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</si>
  <si>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</si>
  <si>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</si>
  <si>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</si>
  <si>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</si>
  <si>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</si>
  <si>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</si>
  <si>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</si>
  <si>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</si>
  <si>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</si>
  <si>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</si>
  <si>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</si>
  <si>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</si>
  <si>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</si>
  <si>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</si>
  <si>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</si>
  <si>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</si>
  <si>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</si>
  <si>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</si>
  <si>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</si>
  <si>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</si>
  <si>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</si>
  <si>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</si>
  <si>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</si>
  <si>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</si>
  <si>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</si>
  <si>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</si>
  <si>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</si>
  <si>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</si>
  <si>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</si>
  <si>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</si>
  <si>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</si>
  <si>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</si>
  <si>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</si>
  <si>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</si>
  <si>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</si>
  <si>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</si>
  <si>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</si>
  <si>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</si>
  <si>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</si>
  <si>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</si>
  <si>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</si>
  <si>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</si>
  <si>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</si>
  <si>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</si>
  <si>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</si>
  <si>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</si>
  <si>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</si>
  <si>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</si>
  <si>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</si>
  <si>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</si>
  <si>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</si>
  <si>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</si>
  <si>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</si>
  <si>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</si>
  <si>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</si>
  <si>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</si>
  <si>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</si>
  <si>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</si>
  <si>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</si>
  <si>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</si>
  <si>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</si>
  <si>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</si>
  <si>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</si>
  <si>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</si>
  <si>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</si>
  <si>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</si>
  <si>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</si>
  <si>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</si>
  <si>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</si>
  <si>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</si>
  <si>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</si>
  <si>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</si>
  <si>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</si>
  <si>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</si>
  <si>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</si>
  <si>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</si>
  <si>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</si>
  <si>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</si>
  <si>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</si>
  <si>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</si>
  <si>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</si>
  <si>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</si>
  <si>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</si>
  <si>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</si>
  <si>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</si>
  <si>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</si>
  <si>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</si>
  <si>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</si>
  <si>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</si>
  <si>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</si>
  <si>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</si>
  <si>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</si>
  <si>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</si>
  <si>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</si>
  <si>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</si>
  <si>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</si>
  <si>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</si>
  <si>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</si>
  <si>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</si>
  <si>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</si>
  <si>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</si>
  <si>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</si>
  <si>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</si>
  <si>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</si>
  <si>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</si>
  <si>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</si>
  <si>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</si>
  <si>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</si>
  <si>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</si>
  <si>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</si>
  <si>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</si>
  <si>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</si>
  <si>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</si>
  <si>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</si>
  <si>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</si>
  <si>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</si>
  <si>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</si>
  <si>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</si>
  <si>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</si>
  <si>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</si>
  <si>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</si>
  <si>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</si>
  <si>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</si>
  <si>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</si>
  <si>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</si>
  <si>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</si>
  <si>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</si>
  <si>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</si>
  <si>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</si>
  <si>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</si>
  <si>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</si>
  <si>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</si>
  <si>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</si>
  <si>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</si>
  <si>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</si>
  <si>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</si>
  <si>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</si>
  <si>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</si>
  <si>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</si>
  <si>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</si>
  <si>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</si>
  <si>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</si>
  <si>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</si>
  <si>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</si>
  <si>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</si>
  <si>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</si>
  <si>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</si>
  <si>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</si>
  <si>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</si>
  <si>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</si>
  <si>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</si>
  <si>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</si>
  <si>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</si>
  <si>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</si>
  <si>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</si>
  <si>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</si>
  <si>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</si>
  <si>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</si>
  <si>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</si>
  <si>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</si>
  <si>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</si>
  <si>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</si>
  <si>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</si>
  <si>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</si>
  <si>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</si>
  <si>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</si>
  <si>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</si>
  <si>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</si>
  <si>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</si>
  <si>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</si>
  <si>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</si>
  <si>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</si>
  <si>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</si>
  <si>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</si>
  <si>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</si>
  <si>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</si>
  <si>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</si>
  <si>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</si>
  <si>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</si>
  <si>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</si>
  <si>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</si>
  <si>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</si>
  <si>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</si>
  <si>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</si>
  <si>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</si>
  <si>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</si>
  <si>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</si>
  <si>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</si>
  <si>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</si>
  <si>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</si>
  <si>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</si>
  <si>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</si>
  <si>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</si>
  <si>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</si>
  <si>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</si>
  <si>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</si>
  <si>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</si>
  <si>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</si>
  <si>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</si>
  <si>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</si>
  <si>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</si>
  <si>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</si>
  <si>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</si>
  <si>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</si>
  <si>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</si>
  <si>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</si>
  <si>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</si>
  <si>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</si>
  <si>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</si>
  <si>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</si>
  <si>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</si>
  <si>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</si>
  <si>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</si>
  <si>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</si>
  <si>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</si>
  <si>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</si>
  <si>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</si>
  <si>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</si>
  <si>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</si>
  <si>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</si>
  <si>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</si>
  <si>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</si>
  <si>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</si>
  <si>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</si>
  <si>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</si>
  <si>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</si>
  <si>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</si>
  <si>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</si>
  <si>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</si>
  <si>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</si>
  <si>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</si>
  <si>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</si>
  <si>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</si>
  <si>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</si>
  <si>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</si>
  <si>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</si>
  <si>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</si>
  <si>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</si>
  <si>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</si>
  <si>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</si>
  <si>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</si>
  <si>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</si>
  <si>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</si>
  <si>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</si>
  <si>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</si>
  <si>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</si>
  <si>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</si>
  <si>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</si>
  <si>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</si>
  <si>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</si>
  <si>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</si>
  <si>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</si>
  <si>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</si>
  <si>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</si>
  <si>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</si>
  <si>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</si>
  <si>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</si>
  <si>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</si>
  <si>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</si>
  <si>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</si>
  <si>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</si>
  <si>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</si>
  <si>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</si>
  <si>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</si>
  <si>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</si>
  <si>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</si>
  <si>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</si>
  <si>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</si>
  <si>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</si>
  <si>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</si>
  <si>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</si>
  <si>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</si>
  <si>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</si>
  <si>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</si>
  <si>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</si>
  <si>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</si>
  <si>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</si>
  <si>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</si>
  <si>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</si>
  <si>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</si>
  <si>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</si>
  <si>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</si>
  <si>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</si>
  <si>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</si>
  <si>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</si>
  <si>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</si>
  <si>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</si>
  <si>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</si>
  <si>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</si>
  <si>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</si>
  <si>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</si>
  <si>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</si>
  <si>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</si>
  <si>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</si>
  <si>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</si>
  <si>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</si>
  <si>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</si>
  <si>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</si>
  <si>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</si>
  <si>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</si>
  <si>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</si>
  <si>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</si>
  <si>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</si>
  <si>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</si>
  <si>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</si>
  <si>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</si>
  <si>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</si>
  <si>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</si>
  <si>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</si>
  <si>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</si>
  <si>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</si>
  <si>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</si>
  <si>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</si>
  <si>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</si>
  <si>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</si>
  <si>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</si>
  <si>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</si>
  <si>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</si>
  <si>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</si>
  <si>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</si>
  <si>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</si>
  <si>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</si>
  <si>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</si>
  <si>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</si>
  <si>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</si>
  <si>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</si>
  <si>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</si>
  <si>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</si>
  <si>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</si>
  <si>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</si>
  <si>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</si>
  <si>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</si>
  <si>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</si>
  <si>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</si>
  <si>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</si>
  <si>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</si>
  <si>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</si>
  <si>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</si>
  <si>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</si>
  <si>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</si>
  <si>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</si>
  <si>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</si>
  <si>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</si>
  <si>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</si>
  <si>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</si>
  <si>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</si>
  <si>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</si>
  <si>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</si>
  <si>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</si>
  <si>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</si>
  <si>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</si>
  <si>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</si>
  <si>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</si>
  <si>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</si>
  <si>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</si>
  <si>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</si>
  <si>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</si>
  <si>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</si>
  <si>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</si>
  <si>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</si>
  <si>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</si>
  <si>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</si>
  <si>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</si>
  <si>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</si>
  <si>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</si>
  <si>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</si>
  <si>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</si>
  <si>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</si>
  <si>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</si>
  <si>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</si>
  <si>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</si>
  <si>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</si>
  <si>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</si>
  <si>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</si>
  <si>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</si>
  <si>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</si>
  <si>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</si>
  <si>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</si>
  <si>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</si>
  <si>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</si>
  <si>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</si>
  <si>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</si>
  <si>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</si>
  <si>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</si>
  <si>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</si>
  <si>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</si>
  <si>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</si>
  <si>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</si>
  <si>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</si>
  <si>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</si>
  <si>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</si>
  <si>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</si>
  <si>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</si>
  <si>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</si>
  <si>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</si>
  <si>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</si>
  <si>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</si>
  <si>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</si>
  <si>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</si>
  <si>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</si>
  <si>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</si>
  <si>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</si>
  <si>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</si>
  <si>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</si>
  <si>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</si>
  <si>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</si>
  <si>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</si>
  <si>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</si>
  <si>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</si>
  <si>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</si>
  <si>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</si>
  <si>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</si>
  <si>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</si>
  <si>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</si>
  <si>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</si>
  <si>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</si>
  <si>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</si>
  <si>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</si>
  <si>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</si>
  <si>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</si>
  <si>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</si>
  <si>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</si>
  <si>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</si>
  <si>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</si>
  <si>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</si>
  <si>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</si>
  <si>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</si>
  <si>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</si>
  <si>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</si>
  <si>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</si>
  <si>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</si>
  <si>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</si>
  <si>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</si>
  <si>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</si>
  <si>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</si>
  <si>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</si>
  <si>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</si>
  <si>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</si>
  <si>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</si>
  <si>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</si>
  <si>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</si>
  <si>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</si>
  <si>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</si>
  <si>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</si>
  <si>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</si>
  <si>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</si>
  <si>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</si>
  <si>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</si>
  <si>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</si>
  <si>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</si>
  <si>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</si>
  <si>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</si>
  <si>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</si>
  <si>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</si>
  <si>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</si>
  <si>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</si>
  <si>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</si>
  <si>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</si>
  <si>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</si>
  <si>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</si>
  <si>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</si>
  <si>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</si>
  <si>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</si>
  <si>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</si>
  <si>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</si>
  <si>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</si>
  <si>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</si>
  <si>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</si>
  <si>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</si>
  <si>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</si>
  <si>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</si>
  <si>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</si>
  <si>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</si>
  <si>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</si>
  <si>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</si>
  <si>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</si>
  <si>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</si>
  <si>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</si>
  <si>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</si>
  <si>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</si>
  <si>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</si>
  <si>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</si>
  <si>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</si>
  <si>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</si>
  <si>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</si>
  <si>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</si>
  <si>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</si>
  <si>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</si>
  <si>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</si>
  <si>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</si>
  <si>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</si>
  <si>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</si>
  <si>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</si>
  <si>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</si>
  <si>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</si>
  <si>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</si>
  <si>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</si>
  <si>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</si>
  <si>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</si>
  <si>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</si>
  <si>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</si>
  <si>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</si>
  <si>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</si>
  <si>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</si>
  <si>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</si>
  <si>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</si>
  <si>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</si>
  <si>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</si>
  <si>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</si>
  <si>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</si>
  <si>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</si>
  <si>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</si>
  <si>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</si>
  <si>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</si>
  <si>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</si>
  <si>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</si>
  <si>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</si>
  <si>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</si>
  <si>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</si>
  <si>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</si>
  <si>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</si>
  <si>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</si>
  <si>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</si>
  <si>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</si>
  <si>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</si>
  <si>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</si>
  <si>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</si>
  <si>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</si>
  <si>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</si>
  <si>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</si>
  <si>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</si>
  <si>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</si>
  <si>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</si>
  <si>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</si>
  <si>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</si>
  <si>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</si>
  <si>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</si>
  <si>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</si>
  <si>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</si>
  <si>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</si>
  <si>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</si>
  <si>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</si>
  <si>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</si>
  <si>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</si>
  <si>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</si>
  <si>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</si>
  <si>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</si>
  <si>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</si>
  <si>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</si>
  <si>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</si>
  <si>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</si>
  <si>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</si>
  <si>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</si>
  <si>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</si>
  <si>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</si>
  <si>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</si>
  <si>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</si>
  <si>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</si>
  <si>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</si>
  <si>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</si>
  <si>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</si>
  <si>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</si>
  <si>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</si>
  <si>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</si>
  <si>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</si>
  <si>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</si>
  <si>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</si>
  <si>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</si>
  <si>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</si>
  <si>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</si>
  <si>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</si>
  <si>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</si>
  <si>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</si>
  <si>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</si>
  <si>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</si>
  <si>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</si>
  <si>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</si>
  <si>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</si>
  <si>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</si>
  <si>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</si>
  <si>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</si>
  <si>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</si>
  <si>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</si>
  <si>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</si>
  <si>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</si>
  <si>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</si>
  <si>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</si>
  <si>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</si>
  <si>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</si>
  <si>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</si>
  <si>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</si>
  <si>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</si>
  <si>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</si>
  <si>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</si>
  <si>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</si>
  <si>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</si>
  <si>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</si>
  <si>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</si>
  <si>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</si>
  <si>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</si>
  <si>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</si>
  <si>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</si>
  <si>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</si>
  <si>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</si>
  <si>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</si>
  <si>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</si>
  <si>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</si>
  <si>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</si>
  <si>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</si>
  <si>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</si>
  <si>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</si>
  <si>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</si>
  <si>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</si>
  <si>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</si>
  <si>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</si>
  <si>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</si>
  <si>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</si>
  <si>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</si>
  <si>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</si>
  <si>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</si>
  <si>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</si>
  <si>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</si>
  <si>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</si>
  <si>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</si>
  <si>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</si>
  <si>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</si>
  <si>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</si>
  <si>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</si>
  <si>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</si>
  <si>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</si>
  <si>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</si>
  <si>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</si>
  <si>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</si>
  <si>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</si>
  <si>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</si>
  <si>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</si>
  <si>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</si>
  <si>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</si>
  <si>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</si>
  <si>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</si>
  <si>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</si>
  <si>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</si>
  <si>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</si>
  <si>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</si>
  <si>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</si>
  <si>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</si>
  <si>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</si>
  <si>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</si>
  <si>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</si>
  <si>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</si>
  <si>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</si>
  <si>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</si>
  <si>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</si>
  <si>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</si>
  <si>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</si>
  <si>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</si>
  <si>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</si>
  <si>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</si>
  <si>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</si>
  <si>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</si>
  <si>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</si>
  <si>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</si>
  <si>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</si>
  <si>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</si>
  <si>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</si>
  <si>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</si>
  <si>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</si>
  <si>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</si>
  <si>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</si>
  <si>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</si>
  <si>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</si>
  <si>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</si>
  <si>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</si>
  <si>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</si>
  <si>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</si>
  <si>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</si>
  <si>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</si>
  <si>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</si>
  <si>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</si>
  <si>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</si>
  <si>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</si>
  <si>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</si>
  <si>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</si>
  <si>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</si>
  <si>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</si>
  <si>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</si>
  <si>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</si>
  <si>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</si>
  <si>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</si>
  <si>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</si>
  <si>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</si>
  <si>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</si>
  <si>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</si>
  <si>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</si>
  <si>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</si>
  <si>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</si>
  <si>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</si>
  <si>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</si>
  <si>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</si>
  <si>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</si>
  <si>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</si>
  <si>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</si>
  <si>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</si>
  <si>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</si>
  <si>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</si>
  <si>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</si>
  <si>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</si>
  <si>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</si>
  <si>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</si>
  <si>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</si>
  <si>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</si>
  <si>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</si>
  <si>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</si>
  <si>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</si>
  <si>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</si>
  <si>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</si>
  <si>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</si>
  <si>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</si>
  <si>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</si>
  <si>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</si>
  <si>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</si>
  <si>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</si>
  <si>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</si>
  <si>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</si>
  <si>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</si>
  <si>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</si>
  <si>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</si>
  <si>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</si>
  <si>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</si>
  <si>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</si>
  <si>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</si>
  <si>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</si>
  <si>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</si>
  <si>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</si>
  <si>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</si>
  <si>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</si>
  <si>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</si>
  <si>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</si>
  <si>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</si>
  <si>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</si>
  <si>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</si>
  <si>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</si>
  <si>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</si>
  <si>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</si>
  <si>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</si>
  <si>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</si>
  <si>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</si>
  <si>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</si>
  <si>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</si>
  <si>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</si>
  <si>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</si>
  <si>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</si>
  <si>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</si>
  <si>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</si>
  <si>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</si>
  <si>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</si>
  <si>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</si>
  <si>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</si>
  <si>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</si>
  <si>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</si>
  <si>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</si>
  <si>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</si>
  <si>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</si>
  <si>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</si>
  <si>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</si>
  <si>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</si>
  <si>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</si>
  <si>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</si>
  <si>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</si>
  <si>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</si>
  <si>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</si>
  <si>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</si>
  <si>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</si>
  <si>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</si>
  <si>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</si>
  <si>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</si>
  <si>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</si>
  <si>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</si>
  <si>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</si>
  <si>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</si>
  <si>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</si>
  <si>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</si>
  <si>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</si>
  <si>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</si>
  <si>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</si>
  <si>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</si>
  <si>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</si>
  <si>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</si>
  <si>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</si>
  <si>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</si>
  <si>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</si>
  <si>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</si>
  <si>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</si>
  <si>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</si>
  <si>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</si>
  <si>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</si>
  <si>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</si>
  <si>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</si>
  <si>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</si>
  <si>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</si>
  <si>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</si>
  <si>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</si>
  <si>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</si>
  <si>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</si>
  <si>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</si>
  <si>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</si>
  <si>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</si>
  <si>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</si>
  <si>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</si>
  <si>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</si>
  <si>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</si>
  <si>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</si>
  <si>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</si>
  <si>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</si>
  <si>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</si>
  <si>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</si>
  <si>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</si>
  <si>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</si>
  <si>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</si>
  <si>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</si>
  <si>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</si>
  <si>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</si>
  <si>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</si>
  <si>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</si>
  <si>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</si>
  <si>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</si>
  <si>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</si>
  <si>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</si>
  <si>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</si>
  <si>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</si>
  <si>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</si>
  <si>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</si>
  <si>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</si>
  <si>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</si>
  <si>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</si>
  <si>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</si>
  <si>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</si>
  <si>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</si>
  <si>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</si>
  <si>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</si>
  <si>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</si>
  <si>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</si>
  <si>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</si>
  <si>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</si>
  <si>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</si>
  <si>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</si>
  <si>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</si>
  <si>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</si>
  <si>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</si>
  <si>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</si>
  <si>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</si>
  <si>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</si>
  <si>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</si>
  <si>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</si>
  <si>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</si>
  <si>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</si>
  <si>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</si>
  <si>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</si>
  <si>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</si>
  <si>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</si>
  <si>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</si>
  <si>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</si>
  <si>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</si>
  <si>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</si>
  <si>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</si>
  <si>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</si>
  <si>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</si>
  <si>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</si>
  <si>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</si>
  <si>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</si>
  <si>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</si>
  <si>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</si>
  <si>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</si>
  <si>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</si>
  <si>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</si>
  <si>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</si>
  <si>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</si>
  <si>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</si>
  <si>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</si>
  <si>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</si>
  <si>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</si>
  <si>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</si>
  <si>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</si>
  <si>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</si>
  <si>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</si>
  <si>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</si>
  <si>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</si>
  <si>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</si>
  <si>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</si>
  <si>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</si>
  <si>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</si>
  <si>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</si>
  <si>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</si>
  <si>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</si>
  <si>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</si>
  <si>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</si>
  <si>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</si>
  <si>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</si>
  <si>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</si>
  <si>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</si>
  <si>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</si>
  <si>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</si>
  <si>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</si>
  <si>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</si>
  <si>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</si>
  <si>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</si>
  <si>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</si>
  <si>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</si>
  <si>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</si>
  <si>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</si>
  <si>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</si>
  <si>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</si>
  <si>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</si>
  <si>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</si>
  <si>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</si>
  <si>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</si>
  <si>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</si>
  <si>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</si>
  <si>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</si>
  <si>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</si>
  <si>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</si>
  <si>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</si>
  <si>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</si>
  <si>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</si>
  <si>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</si>
  <si>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</si>
  <si>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</si>
  <si>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</si>
  <si>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</si>
  <si>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</si>
  <si>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</si>
  <si>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</si>
  <si>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</si>
  <si>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</si>
  <si>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</si>
  <si>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</si>
  <si>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</si>
  <si>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</si>
  <si>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</si>
  <si>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</si>
  <si>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</si>
  <si>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</si>
  <si>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</si>
  <si>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</si>
  <si>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</si>
  <si>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</si>
  <si>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</si>
  <si>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</si>
  <si>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</si>
  <si>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</si>
  <si>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</si>
  <si>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</si>
  <si>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</si>
  <si>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</si>
  <si>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</si>
  <si>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</si>
  <si>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</si>
  <si>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</si>
  <si>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</si>
  <si>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</si>
  <si>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</si>
  <si>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</si>
  <si>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</si>
  <si>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</si>
  <si>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</si>
  <si>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</si>
  <si>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</si>
  <si>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</si>
  <si>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</si>
  <si>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</si>
  <si>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</si>
  <si>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</si>
  <si>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</si>
  <si>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</si>
  <si>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</si>
  <si>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</si>
  <si>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</si>
  <si>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</si>
  <si>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</si>
  <si>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</si>
  <si>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</si>
  <si>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</si>
  <si>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</si>
  <si>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</si>
  <si>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</si>
  <si>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</si>
  <si>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</si>
  <si>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</si>
  <si>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</si>
  <si>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</si>
  <si>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</si>
  <si>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</si>
  <si>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</si>
  <si>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</si>
  <si>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</si>
  <si>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</si>
  <si>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</si>
  <si>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</si>
  <si>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</si>
  <si>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</si>
  <si>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</si>
  <si>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</si>
  <si>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</si>
  <si>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</si>
  <si>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</si>
  <si>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</si>
  <si>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</si>
  <si>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</si>
  <si>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</si>
  <si>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</si>
  <si>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</si>
  <si>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</si>
  <si>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</si>
  <si>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</si>
  <si>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</si>
  <si>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</si>
  <si>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</si>
  <si>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</si>
  <si>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</si>
  <si>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</si>
  <si>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</si>
  <si>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</si>
  <si>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</si>
  <si>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</si>
  <si>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</si>
  <si>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</si>
  <si>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</si>
  <si>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</si>
  <si>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</si>
  <si>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</si>
  <si>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</si>
  <si>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</si>
  <si>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</si>
  <si>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</si>
  <si>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</si>
  <si>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</si>
  <si>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</si>
  <si>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</si>
  <si>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</si>
  <si>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</si>
  <si>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</si>
  <si>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</si>
  <si>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</si>
  <si>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</si>
  <si>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</si>
  <si>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</si>
  <si>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</si>
  <si>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</si>
  <si>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</si>
  <si>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</si>
  <si>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</si>
  <si>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</si>
  <si>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</si>
  <si>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</si>
  <si>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</si>
  <si>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</si>
  <si>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</si>
  <si>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</si>
  <si>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</si>
  <si>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</si>
  <si>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</si>
  <si>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</si>
  <si>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</si>
  <si>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</si>
  <si>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</si>
  <si>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</si>
  <si>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</si>
  <si>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</si>
  <si>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</si>
  <si>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</si>
  <si>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</si>
  <si>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</si>
  <si>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</si>
  <si>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</si>
  <si>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</si>
  <si>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</si>
  <si>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</si>
  <si>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</si>
  <si>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</si>
  <si>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</si>
  <si>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</si>
  <si>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</si>
  <si>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</si>
  <si>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</si>
  <si>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</si>
  <si>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</si>
  <si>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</si>
  <si>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</si>
  <si>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</si>
  <si>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</si>
  <si>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</si>
  <si>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</si>
  <si>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</si>
  <si>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</si>
  <si>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</si>
  <si>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</si>
  <si>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</si>
  <si>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</si>
  <si>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</si>
  <si>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</si>
  <si>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</si>
  <si>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</si>
  <si>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</si>
  <si>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</si>
  <si>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</si>
  <si>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</si>
  <si>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</si>
  <si>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</si>
  <si>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</si>
  <si>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</si>
  <si>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</si>
  <si>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</si>
  <si>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</si>
  <si>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</si>
  <si>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</si>
  <si>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</si>
  <si>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</si>
  <si>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</si>
  <si>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</si>
  <si>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</si>
  <si>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</si>
  <si>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</si>
  <si>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</si>
  <si>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</si>
  <si>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</si>
  <si>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</si>
  <si>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</si>
  <si>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</si>
  <si>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</si>
  <si>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</si>
  <si>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</si>
  <si>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</si>
  <si>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</si>
  <si>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</si>
  <si>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</si>
  <si>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</si>
  <si>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</si>
  <si>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</si>
  <si>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</si>
  <si>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</si>
  <si>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</si>
  <si>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</si>
  <si>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</si>
  <si>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</si>
  <si>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</si>
  <si>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</si>
  <si>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</si>
  <si>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</si>
  <si>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</si>
  <si>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</si>
  <si>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</si>
  <si>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</si>
  <si>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</si>
  <si>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</si>
  <si>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</si>
  <si>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</si>
  <si>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</si>
  <si>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</si>
  <si>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</si>
  <si>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</si>
  <si>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</si>
  <si>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</si>
  <si>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</si>
  <si>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</si>
  <si>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</si>
  <si>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</si>
  <si>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</si>
  <si>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</si>
  <si>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</si>
  <si>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</si>
  <si>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</si>
  <si>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</si>
  <si>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</si>
  <si>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</si>
  <si>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</si>
  <si>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</si>
  <si>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</si>
  <si>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</si>
  <si>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</si>
  <si>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</si>
  <si>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</si>
  <si>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</si>
  <si>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</si>
  <si>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</si>
  <si>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</si>
  <si>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</si>
  <si>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</si>
  <si>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</si>
  <si>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</si>
  <si>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</si>
  <si>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</si>
  <si>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</si>
  <si>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</si>
  <si>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</si>
  <si>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</si>
  <si>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</si>
  <si>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</si>
  <si>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</si>
  <si>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</si>
  <si>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</si>
  <si>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</si>
  <si>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</si>
  <si>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</si>
  <si>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</si>
  <si>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</si>
  <si>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</si>
  <si>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</si>
  <si>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</si>
  <si>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</si>
  <si>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</si>
  <si>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</si>
  <si>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</si>
  <si>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</si>
  <si>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</si>
  <si>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</si>
  <si>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</si>
  <si>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</si>
  <si>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</si>
  <si>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</si>
  <si>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</si>
  <si>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</si>
  <si>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</si>
  <si>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</si>
  <si>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</si>
  <si>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</si>
  <si>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</si>
  <si>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</si>
  <si>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</si>
  <si>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</si>
  <si>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</si>
  <si>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</si>
  <si>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</si>
  <si>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</si>
  <si>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</si>
  <si>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</si>
  <si>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</si>
  <si>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</si>
  <si>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</si>
  <si>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</si>
  <si>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</si>
  <si>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</si>
  <si>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</si>
  <si>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</si>
  <si>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</si>
  <si>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</si>
  <si>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</si>
  <si>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</si>
  <si>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</si>
  <si>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</si>
  <si>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</si>
  <si>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</si>
  <si>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</si>
  <si>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</si>
  <si>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</si>
  <si>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</si>
  <si>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</si>
  <si>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</si>
  <si>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</si>
  <si>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</si>
  <si>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</si>
  <si>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</si>
  <si>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</si>
  <si>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</si>
  <si>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</si>
  <si>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</si>
  <si>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</si>
  <si>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</si>
  <si>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</si>
  <si>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</si>
  <si>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</si>
  <si>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</si>
  <si>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</si>
  <si>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</si>
  <si>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</si>
  <si>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</si>
  <si>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</si>
  <si>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</si>
  <si>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</si>
  <si>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</si>
  <si>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</si>
  <si>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</si>
  <si>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</si>
  <si>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</si>
  <si>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</si>
  <si>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</si>
  <si>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</si>
  <si>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</si>
  <si>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</si>
  <si>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</si>
  <si>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</si>
  <si>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</si>
  <si>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</si>
  <si>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</si>
  <si>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</si>
  <si>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</si>
  <si>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</si>
  <si>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</si>
  <si>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</si>
  <si>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</si>
  <si>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</si>
  <si>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</si>
  <si>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</si>
  <si>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</si>
  <si>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</si>
  <si>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</si>
  <si>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</si>
  <si>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</si>
  <si>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</si>
  <si>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</si>
  <si>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</si>
  <si>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</si>
  <si>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</si>
  <si>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</si>
  <si>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</si>
  <si>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</si>
  <si>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</si>
  <si>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</si>
  <si>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</si>
  <si>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</si>
  <si>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</si>
  <si>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</si>
  <si>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</si>
  <si>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</si>
  <si>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</si>
  <si>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</si>
  <si>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</si>
  <si>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</si>
  <si>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</si>
  <si>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</si>
  <si>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</si>
  <si>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</si>
  <si>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</si>
  <si>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</si>
  <si>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</si>
  <si>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</si>
  <si>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</si>
  <si>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</si>
  <si>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</si>
  <si>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</si>
  <si>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</si>
  <si>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</si>
  <si>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</si>
  <si>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</si>
  <si>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</si>
  <si>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</si>
  <si>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</si>
  <si>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</si>
  <si>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</si>
  <si>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</si>
  <si>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</si>
  <si>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</si>
  <si>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</si>
  <si>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</si>
  <si>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</si>
  <si>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</si>
  <si>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</si>
  <si>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</si>
  <si>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</si>
  <si>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</si>
  <si>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</si>
  <si>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</si>
  <si>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</si>
  <si>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</si>
  <si>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</si>
  <si>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</si>
  <si>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</si>
  <si>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</si>
  <si>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</si>
  <si>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</si>
  <si>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</si>
  <si>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</si>
  <si>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</si>
  <si>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</si>
  <si>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</si>
  <si>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</si>
  <si>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</si>
  <si>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</si>
  <si>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</si>
  <si>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</si>
  <si>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</si>
  <si>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</si>
  <si>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</si>
  <si>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</si>
  <si>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</si>
  <si>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</si>
  <si>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</si>
  <si>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</si>
  <si>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</si>
  <si>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</si>
  <si>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</si>
  <si>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</si>
  <si>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</si>
  <si>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</si>
  <si>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</si>
  <si>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</si>
  <si>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</si>
  <si>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</si>
  <si>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</si>
  <si>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</si>
  <si>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</si>
  <si>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</si>
  <si>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</si>
  <si>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</si>
  <si>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</si>
  <si>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</si>
  <si>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</si>
  <si>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</si>
  <si>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</si>
  <si>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</si>
  <si>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</si>
  <si>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</si>
  <si>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</si>
  <si>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</si>
  <si>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</si>
  <si>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</si>
  <si>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</si>
  <si>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</si>
  <si>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</si>
  <si>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</si>
  <si>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</si>
  <si>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</si>
  <si>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</si>
  <si>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</si>
  <si>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</si>
  <si>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</si>
  <si>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</si>
  <si>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</si>
  <si>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</si>
  <si>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</si>
  <si>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</si>
  <si>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</si>
  <si>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</si>
  <si>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</si>
  <si>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</si>
  <si>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</si>
  <si>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</si>
  <si>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</si>
  <si>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</si>
  <si>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</si>
  <si>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</si>
  <si>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</si>
  <si>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</si>
  <si>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</si>
  <si>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</si>
  <si>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</si>
  <si>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</si>
  <si>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</si>
  <si>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</si>
  <si>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</si>
  <si>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</si>
  <si>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</si>
  <si>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</si>
  <si>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</si>
  <si>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</si>
  <si>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</si>
  <si>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</si>
  <si>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</si>
  <si>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</si>
  <si>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</si>
  <si>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</si>
  <si>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</si>
  <si>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</si>
  <si>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</si>
  <si>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</si>
  <si>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</si>
  <si>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</si>
  <si>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</si>
  <si>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</si>
  <si>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</si>
  <si>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</si>
  <si>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</si>
  <si>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</si>
  <si>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</si>
  <si>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</si>
  <si>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</si>
  <si>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</si>
  <si>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</si>
  <si>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</si>
  <si>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</si>
  <si>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</si>
  <si>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</si>
  <si>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</si>
  <si>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</si>
  <si>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</si>
  <si>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</si>
  <si>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</si>
  <si>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</si>
  <si>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</si>
  <si>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</si>
  <si>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</si>
  <si>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</si>
  <si>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</si>
  <si>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</si>
  <si>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</si>
  <si>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</si>
  <si>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</si>
  <si>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</si>
  <si>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</si>
  <si>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</si>
  <si>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</si>
  <si>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</si>
  <si>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</si>
  <si>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</si>
  <si>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</si>
  <si>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</si>
  <si>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</si>
  <si>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</si>
  <si>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</si>
  <si>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</si>
  <si>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</si>
  <si>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</si>
  <si>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</si>
  <si>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</si>
  <si>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</si>
  <si>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</si>
  <si>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</si>
  <si>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</si>
  <si>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</si>
  <si>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</si>
  <si>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</si>
  <si>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</si>
  <si>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</si>
  <si>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</si>
  <si>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</si>
  <si>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</si>
  <si>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</si>
  <si>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</si>
  <si>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</si>
  <si>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</si>
  <si>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</si>
  <si>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</si>
  <si>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</si>
  <si>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</si>
  <si>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</si>
  <si>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</si>
  <si>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</si>
  <si>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</si>
  <si>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</si>
  <si>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</si>
  <si>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</si>
  <si>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</si>
  <si>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</si>
  <si>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</si>
  <si>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</si>
  <si>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</si>
  <si>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</si>
  <si>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</si>
  <si>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</si>
  <si>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</si>
  <si>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</si>
  <si>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</si>
  <si>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</si>
  <si>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</si>
  <si>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</si>
  <si>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</si>
  <si>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</si>
  <si>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</si>
  <si>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</si>
  <si>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</si>
  <si>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</si>
  <si>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</si>
  <si>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</si>
  <si>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</si>
  <si>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</si>
  <si>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</si>
  <si>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</si>
  <si>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</si>
  <si>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</si>
  <si>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</si>
  <si>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</si>
  <si>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</si>
  <si>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</si>
  <si>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</si>
  <si>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</si>
  <si>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</si>
  <si>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</si>
  <si>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</si>
  <si>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</si>
  <si>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</si>
  <si>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</si>
  <si>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</si>
  <si>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</si>
  <si>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</si>
  <si>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</si>
  <si>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</si>
  <si>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</si>
  <si>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</si>
  <si>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</si>
  <si>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</si>
  <si>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</si>
  <si>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</si>
  <si>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</si>
  <si>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</si>
  <si>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</si>
  <si>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</si>
  <si>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</si>
  <si>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</si>
  <si>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</si>
  <si>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</si>
  <si>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</si>
  <si>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</si>
  <si>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</si>
  <si>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</si>
  <si>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</si>
  <si>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</si>
  <si>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</si>
  <si>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</si>
  <si>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</si>
  <si>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</si>
  <si>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</si>
  <si>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</si>
  <si>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</si>
  <si>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</si>
  <si>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</si>
  <si>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</si>
  <si>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</si>
  <si>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</si>
  <si>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</si>
  <si>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</si>
  <si>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</si>
  <si>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</si>
  <si>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</si>
  <si>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</si>
  <si>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</si>
  <si>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</si>
  <si>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</si>
  <si>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</si>
  <si>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</si>
  <si>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</si>
  <si>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</si>
  <si>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</si>
  <si>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</si>
  <si>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</si>
  <si>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</si>
  <si>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</si>
  <si>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</si>
  <si>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</si>
  <si>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</si>
  <si>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</si>
  <si>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</si>
  <si>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</si>
  <si>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</si>
  <si>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</si>
  <si>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</si>
  <si>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</si>
  <si>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</si>
  <si>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</si>
  <si>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</si>
  <si>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</si>
  <si>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</si>
  <si>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</si>
  <si>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</si>
  <si>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</si>
  <si>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</si>
  <si>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</si>
  <si>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</si>
  <si>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</si>
  <si>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</si>
  <si>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</si>
  <si>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</si>
  <si>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</si>
  <si>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</si>
  <si>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</si>
  <si>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</si>
  <si>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</si>
  <si>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</si>
  <si>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</si>
  <si>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</si>
  <si>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</si>
  <si>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</si>
  <si>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</si>
  <si>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</si>
  <si>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</si>
  <si>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</si>
  <si>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</si>
  <si>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</si>
  <si>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</si>
  <si>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</si>
  <si>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</si>
  <si>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</si>
  <si>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</si>
  <si>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</si>
  <si>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</si>
  <si>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</si>
  <si>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</si>
  <si>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</si>
  <si>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</si>
  <si>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</si>
  <si>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</si>
  <si>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</si>
  <si>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</si>
  <si>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</si>
  <si>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</si>
  <si>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</si>
  <si>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</si>
  <si>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</si>
  <si>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</si>
  <si>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</si>
  <si>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</si>
  <si>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</si>
  <si>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</si>
  <si>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</si>
  <si>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</si>
  <si>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</si>
  <si>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</si>
  <si>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</si>
  <si>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</si>
  <si>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</si>
  <si>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</si>
  <si>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</si>
  <si>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</si>
  <si>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</si>
  <si>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</si>
  <si>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</si>
  <si>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</si>
  <si>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</si>
  <si>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</si>
  <si>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</si>
  <si>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</si>
  <si>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</si>
  <si>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</si>
  <si>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</si>
  <si>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</si>
  <si>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</si>
  <si>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</si>
  <si>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</si>
  <si>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</si>
  <si>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</si>
  <si>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</si>
  <si>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</si>
  <si>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</si>
  <si>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</si>
  <si>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</si>
  <si>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</si>
  <si>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</si>
  <si>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</si>
  <si>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</si>
  <si>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</si>
  <si>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</si>
  <si>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</si>
  <si>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</si>
  <si>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</si>
  <si>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</si>
  <si>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</si>
  <si>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</si>
  <si>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</si>
  <si>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</si>
  <si>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</si>
  <si>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</si>
  <si>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</si>
  <si>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</si>
  <si>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</si>
  <si>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</si>
  <si>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</si>
  <si>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</si>
  <si>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</si>
  <si>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</si>
  <si>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</si>
  <si>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</si>
  <si>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</si>
  <si>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</si>
  <si>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</si>
  <si>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</si>
  <si>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</si>
  <si>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</si>
  <si>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</si>
  <si>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</si>
  <si>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</si>
  <si>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</si>
  <si>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</si>
  <si>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</si>
  <si>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</si>
  <si>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</si>
  <si>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</si>
  <si>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</si>
  <si>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</si>
  <si>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</si>
  <si>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</si>
  <si>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</si>
  <si>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</si>
  <si>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</si>
  <si>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</si>
  <si>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</si>
  <si>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</si>
  <si>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</si>
  <si>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</si>
  <si>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</si>
  <si>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</si>
  <si>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</si>
  <si>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</si>
  <si>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</si>
  <si>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</si>
  <si>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</si>
  <si>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</si>
  <si>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</si>
  <si>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</si>
  <si>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</si>
  <si>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</si>
  <si>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</si>
  <si>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</si>
  <si>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</si>
  <si>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</si>
  <si>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</si>
  <si>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</si>
  <si>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</si>
  <si>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</si>
  <si>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</si>
  <si>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</si>
  <si>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</si>
  <si>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</si>
  <si>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</si>
  <si>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</si>
  <si>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</si>
  <si>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</si>
  <si>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</si>
  <si>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</si>
  <si>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</si>
  <si>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</si>
  <si>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</si>
  <si>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</si>
  <si>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</si>
  <si>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</si>
  <si>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</si>
  <si>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</si>
  <si>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</si>
  <si>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</si>
  <si>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</si>
  <si>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</si>
  <si>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</si>
  <si>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</si>
  <si>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</si>
  <si>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</si>
  <si>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</si>
  <si>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</si>
  <si>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</si>
  <si>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</si>
  <si>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</si>
  <si>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</si>
  <si>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</si>
  <si>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</si>
  <si>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</si>
  <si>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</si>
  <si>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</si>
  <si>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</si>
  <si>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</si>
  <si>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</si>
  <si>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</si>
  <si>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</si>
  <si>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</si>
  <si>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</si>
  <si>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</si>
  <si>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</si>
  <si>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</si>
  <si>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</si>
  <si>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</si>
  <si>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</si>
  <si>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</si>
  <si>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</si>
  <si>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</si>
  <si>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</si>
  <si>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</si>
  <si>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</si>
  <si>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</si>
  <si>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</si>
  <si>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</si>
  <si>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</si>
  <si>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</si>
  <si>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</si>
  <si>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</si>
  <si>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</si>
  <si>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</si>
  <si>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</si>
  <si>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</si>
  <si>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</si>
  <si>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</si>
  <si>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</si>
  <si>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</si>
  <si>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</si>
  <si>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</si>
  <si>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</si>
  <si>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</si>
  <si>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</si>
  <si>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</si>
  <si>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</si>
  <si>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</si>
  <si>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</si>
  <si>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</si>
  <si>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</si>
  <si>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</si>
  <si>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</si>
  <si>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</si>
  <si>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</si>
  <si>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</si>
  <si>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</si>
  <si>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</si>
  <si>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</si>
  <si>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</si>
  <si>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</si>
  <si>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</si>
  <si>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</si>
  <si>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</si>
  <si>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</si>
  <si>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</si>
  <si>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</si>
  <si>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</si>
  <si>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</si>
  <si>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</si>
  <si>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</si>
  <si>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</si>
  <si>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</si>
  <si>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</si>
  <si>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</si>
  <si>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</si>
  <si>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</si>
  <si>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</si>
  <si>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</si>
  <si>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</si>
  <si>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</si>
  <si>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</si>
  <si>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</si>
  <si>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</si>
  <si>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</si>
  <si>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</si>
  <si>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</si>
  <si>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</si>
  <si>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</si>
  <si>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</si>
  <si>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</si>
  <si>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</si>
  <si>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</si>
  <si>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</si>
  <si>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</si>
  <si>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</si>
  <si>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</si>
  <si>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</si>
  <si>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</si>
  <si>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</si>
  <si>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</si>
  <si>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</si>
  <si>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</si>
  <si>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</si>
  <si>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</si>
  <si>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</si>
  <si>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</si>
  <si>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</si>
  <si>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</si>
  <si>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</si>
  <si>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</si>
  <si>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</si>
  <si>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</si>
  <si>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</si>
  <si>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</si>
  <si>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</si>
  <si>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</si>
  <si>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</si>
  <si>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</si>
  <si>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</si>
  <si>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</si>
  <si>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</si>
  <si>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</si>
  <si>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</si>
  <si>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</si>
  <si>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</si>
  <si>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</si>
  <si>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</si>
  <si>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</si>
  <si>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</si>
  <si>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</si>
  <si>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</si>
  <si>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</si>
  <si>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</si>
  <si>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</si>
  <si>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</si>
  <si>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</si>
  <si>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</si>
  <si>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</si>
  <si>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</si>
  <si>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</si>
  <si>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</si>
  <si>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</si>
  <si>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</si>
  <si>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</si>
  <si>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</si>
  <si>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</si>
  <si>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</si>
  <si>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</si>
  <si>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</si>
  <si>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</si>
  <si>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</si>
  <si>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</si>
  <si>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</si>
  <si>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</si>
  <si>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</si>
  <si>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</si>
  <si>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</si>
  <si>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</si>
  <si>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</si>
  <si>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</si>
  <si>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</si>
  <si>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</si>
  <si>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</si>
  <si>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</si>
  <si>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</si>
  <si>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</si>
  <si>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</si>
  <si>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</si>
  <si>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</si>
  <si>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</si>
  <si>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</si>
  <si>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</si>
  <si>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</si>
  <si>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</si>
  <si>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</si>
  <si>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</si>
  <si>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</si>
  <si>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</si>
  <si>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</si>
  <si>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</si>
  <si>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</si>
  <si>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</si>
  <si>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</si>
  <si>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</si>
  <si>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</si>
  <si>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</si>
  <si>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</si>
  <si>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</si>
  <si>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</si>
  <si>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</si>
  <si>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</si>
  <si>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</si>
  <si>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</si>
  <si>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</si>
  <si>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</si>
  <si>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</si>
  <si>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</si>
  <si>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</si>
  <si>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</si>
  <si>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</si>
  <si>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</si>
  <si>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</si>
  <si>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</si>
  <si>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</si>
  <si>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</si>
  <si>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</si>
  <si>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</si>
  <si>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</si>
  <si>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</si>
  <si>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</si>
  <si>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</si>
  <si>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</si>
  <si>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</si>
  <si>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</si>
  <si>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</si>
  <si>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</si>
  <si>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</si>
  <si>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</si>
  <si>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</si>
  <si>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</si>
  <si>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</si>
  <si>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</si>
  <si>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</si>
  <si>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</si>
  <si>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</si>
  <si>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</si>
  <si>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</si>
  <si>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</si>
  <si>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</si>
  <si>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</si>
  <si>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</si>
  <si>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</si>
  <si>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</si>
  <si>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</si>
  <si>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</si>
  <si>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</si>
  <si>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</si>
  <si>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</si>
  <si>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</si>
  <si>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</si>
  <si>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</si>
  <si>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</si>
  <si>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</si>
  <si>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</si>
  <si>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</si>
  <si>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</si>
  <si>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</si>
  <si>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</si>
  <si>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</si>
  <si>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</si>
  <si>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</si>
  <si>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</si>
  <si>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</si>
  <si>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</si>
  <si>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</si>
  <si>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</si>
  <si>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</si>
  <si>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</si>
  <si>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</si>
  <si>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</si>
  <si>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</si>
  <si>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</si>
  <si>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</si>
  <si>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</si>
  <si>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</si>
  <si>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</si>
  <si>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</si>
  <si>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</si>
  <si>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</si>
  <si>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</si>
  <si>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</si>
  <si>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</si>
  <si>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</si>
  <si>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</si>
  <si>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</si>
  <si>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</si>
  <si>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</si>
  <si>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</si>
  <si>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</si>
  <si>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</si>
  <si>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</si>
  <si>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</si>
  <si>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</si>
  <si>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</si>
  <si>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</si>
  <si>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</si>
  <si>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</si>
  <si>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</si>
  <si>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</si>
  <si>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</si>
  <si>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</si>
  <si>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</si>
  <si>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</si>
  <si>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</si>
  <si>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</si>
  <si>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</si>
  <si>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</si>
  <si>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</si>
  <si>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</si>
  <si>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</si>
  <si>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</si>
  <si>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</si>
  <si>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</si>
  <si>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</si>
  <si>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</si>
  <si>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</si>
  <si>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</si>
  <si>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</si>
  <si>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</si>
  <si>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</si>
  <si>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</si>
  <si>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</si>
  <si>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</si>
  <si>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</si>
  <si>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</si>
  <si>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</si>
  <si>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</si>
  <si>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</si>
  <si>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</si>
  <si>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</si>
  <si>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</si>
  <si>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</si>
  <si>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</si>
  <si>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</si>
  <si>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</si>
  <si>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</si>
  <si>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</si>
  <si>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</si>
  <si>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</si>
  <si>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</si>
  <si>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</si>
  <si>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</si>
  <si>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</si>
  <si>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</si>
  <si>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</si>
  <si>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</si>
  <si>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</si>
  <si>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</si>
  <si>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</si>
  <si>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</si>
  <si>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</si>
  <si>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</si>
  <si>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</si>
  <si>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</si>
  <si>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</si>
  <si>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</si>
  <si>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</si>
  <si>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</si>
  <si>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</si>
  <si>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</si>
  <si>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</si>
  <si>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</si>
  <si>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</si>
  <si>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</si>
  <si>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</si>
  <si>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</si>
  <si>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</si>
  <si>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</si>
  <si>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</si>
  <si>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</si>
  <si>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</si>
  <si>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</si>
  <si>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</si>
  <si>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</si>
  <si>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</si>
  <si>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</si>
  <si>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</si>
  <si>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</si>
  <si>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</si>
  <si>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</si>
  <si>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</si>
  <si>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</si>
  <si>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</si>
  <si>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</si>
  <si>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</si>
  <si>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</si>
  <si>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</si>
  <si>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</si>
  <si>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</si>
  <si>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</si>
  <si>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</si>
  <si>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</si>
  <si>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</si>
  <si>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</si>
  <si>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</si>
  <si>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</si>
  <si>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</si>
  <si>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</si>
  <si>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</si>
  <si>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</si>
  <si>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</si>
  <si>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</si>
  <si>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</si>
  <si>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</si>
  <si>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</si>
  <si>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</si>
  <si>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</si>
  <si>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</si>
  <si>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</si>
  <si>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</si>
  <si>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</si>
  <si>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</si>
  <si>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</si>
  <si>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</si>
  <si>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</si>
  <si>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</si>
  <si>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</si>
  <si>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</si>
  <si>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</si>
  <si>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</si>
  <si>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</si>
  <si>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</si>
  <si>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</si>
  <si>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</si>
  <si>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</si>
  <si>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</si>
  <si>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</si>
  <si>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</si>
  <si>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</si>
  <si>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</si>
  <si>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</si>
  <si>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</si>
  <si>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</si>
  <si>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</si>
  <si>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</si>
  <si>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</si>
  <si>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</si>
  <si>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</si>
  <si>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</si>
  <si>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</si>
  <si>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</si>
  <si>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</si>
  <si>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</si>
  <si>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</si>
  <si>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</si>
  <si>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</si>
  <si>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</si>
  <si>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</si>
  <si>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</si>
  <si>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</si>
  <si>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</si>
  <si>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</si>
  <si>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</si>
  <si>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</si>
  <si>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</si>
  <si>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</si>
  <si>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</si>
  <si>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</si>
  <si>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</si>
  <si>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</si>
  <si>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</si>
  <si>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</si>
  <si>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</si>
  <si>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</si>
  <si>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</si>
  <si>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</si>
  <si>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</si>
  <si>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</si>
  <si>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</si>
  <si>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</si>
  <si>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</si>
  <si>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</si>
  <si>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</si>
  <si>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</si>
  <si>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</si>
  <si>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</si>
  <si>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</si>
  <si>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</si>
  <si>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</si>
  <si>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</si>
  <si>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</si>
  <si>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</si>
  <si>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</si>
  <si>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</si>
  <si>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</si>
  <si>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</si>
  <si>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</si>
  <si>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</si>
  <si>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</si>
  <si>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</si>
  <si>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</si>
  <si>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</si>
  <si>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</si>
  <si>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</si>
  <si>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</si>
  <si>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</si>
  <si>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</si>
  <si>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</si>
  <si>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</si>
  <si>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</si>
  <si>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</si>
  <si>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</si>
  <si>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</si>
  <si>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</si>
  <si>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</si>
  <si>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</si>
  <si>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</si>
  <si>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</si>
  <si>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</si>
  <si>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</si>
  <si>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</si>
  <si>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</si>
  <si>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</si>
  <si>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</si>
  <si>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</si>
  <si>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</si>
  <si>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</si>
  <si>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</si>
  <si>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</si>
  <si>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</si>
  <si>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</si>
  <si>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</si>
  <si>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</si>
  <si>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</si>
  <si>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</si>
  <si>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</si>
  <si>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</si>
  <si>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</si>
  <si>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</si>
  <si>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</si>
  <si>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</si>
  <si>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</si>
  <si>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</si>
  <si>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</si>
  <si>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</si>
  <si>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</si>
  <si>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</si>
  <si>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</si>
  <si>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</si>
  <si>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</si>
  <si>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</si>
  <si>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</si>
  <si>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</si>
  <si>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</si>
  <si>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</si>
  <si>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</si>
  <si>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</si>
  <si>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</si>
  <si>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</si>
  <si>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</si>
  <si>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</si>
  <si>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</si>
  <si>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</si>
  <si>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</si>
  <si>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</si>
  <si>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</si>
  <si>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</si>
  <si>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</si>
  <si>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</si>
  <si>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</si>
  <si>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</si>
  <si>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</si>
  <si>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</si>
  <si>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</si>
  <si>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</si>
  <si>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</si>
  <si>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</si>
  <si>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</si>
  <si>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</si>
  <si>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</si>
  <si>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</si>
  <si>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</si>
  <si>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</si>
  <si>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</si>
  <si>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</si>
  <si>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</si>
  <si>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</si>
  <si>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</si>
  <si>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</si>
  <si>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</si>
  <si>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</si>
  <si>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</si>
  <si>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</si>
  <si>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</si>
  <si>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</si>
  <si>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</si>
  <si>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</si>
  <si>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</si>
  <si>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</si>
  <si>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</si>
  <si>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</si>
  <si>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</si>
  <si>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</si>
  <si>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</si>
  <si>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</si>
  <si>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</si>
  <si>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</si>
  <si>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</si>
  <si>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</si>
  <si>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</si>
  <si>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</si>
  <si>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</si>
  <si>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</si>
  <si>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</si>
  <si>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</si>
  <si>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</si>
  <si>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</si>
  <si>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</si>
  <si>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</si>
  <si>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</si>
  <si>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</si>
  <si>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</si>
  <si>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</si>
  <si>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</si>
  <si>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</si>
  <si>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</si>
  <si>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</si>
  <si>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</si>
  <si>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</si>
  <si>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</si>
  <si>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</si>
  <si>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</si>
  <si>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</si>
  <si>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</si>
  <si>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</si>
  <si>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</si>
  <si>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</si>
  <si>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</si>
  <si>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</si>
  <si>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</si>
  <si>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</si>
  <si>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</si>
  <si>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</si>
  <si>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</si>
  <si>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</si>
  <si>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</si>
  <si>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</si>
  <si>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</si>
  <si>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</si>
  <si>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</si>
  <si>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</si>
  <si>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</si>
  <si>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</si>
  <si>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</si>
  <si>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</si>
  <si>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</si>
  <si>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</si>
  <si>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</si>
  <si>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</si>
  <si>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</si>
  <si>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</si>
  <si>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</si>
  <si>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</si>
  <si>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</si>
  <si>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</si>
  <si>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</si>
  <si>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</si>
  <si>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</si>
  <si>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</si>
  <si>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</si>
  <si>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</si>
  <si>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</si>
  <si>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</si>
  <si>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</si>
  <si>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</si>
  <si>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</si>
  <si>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</si>
  <si>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</si>
  <si>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</si>
  <si>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</si>
  <si>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</si>
  <si>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</si>
  <si>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</si>
  <si>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</si>
  <si>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</si>
  <si>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</si>
  <si>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</si>
  <si>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</si>
  <si>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</si>
  <si>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</si>
  <si>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</si>
  <si>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</si>
  <si>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</si>
  <si>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</si>
  <si>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</si>
  <si>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</si>
  <si>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</si>
  <si>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</si>
  <si>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</si>
  <si>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</si>
  <si>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</si>
  <si>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</si>
  <si>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</si>
  <si>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</si>
  <si>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</si>
  <si>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</si>
  <si>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</si>
  <si>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</si>
  <si>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</si>
  <si>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</si>
  <si>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</si>
  <si>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</si>
  <si>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</si>
  <si>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</si>
  <si>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</si>
  <si>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</si>
  <si>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</si>
  <si>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</si>
  <si>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</si>
  <si>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</si>
  <si>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</si>
  <si>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</si>
  <si>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</si>
  <si>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</si>
  <si>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</si>
  <si>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</si>
  <si>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</si>
  <si>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</si>
  <si>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</si>
  <si>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</si>
  <si>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</si>
  <si>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</si>
  <si>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</si>
  <si>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</si>
  <si>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</si>
  <si>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</si>
  <si>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</si>
  <si>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</si>
  <si>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</si>
  <si>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</si>
  <si>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</si>
  <si>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</si>
  <si>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</si>
  <si>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</si>
  <si>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</si>
  <si>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</si>
  <si>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</si>
  <si>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</si>
  <si>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</si>
  <si>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</si>
  <si>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</si>
  <si>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</si>
  <si>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</si>
  <si>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</si>
  <si>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</si>
  <si>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</si>
  <si>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</si>
  <si>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</si>
  <si>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</si>
  <si>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</si>
  <si>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</si>
  <si>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</si>
  <si>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</si>
  <si>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</si>
  <si>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</si>
  <si>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</si>
  <si>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</si>
  <si>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</si>
  <si>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</si>
  <si>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</si>
  <si>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</si>
  <si>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</si>
  <si>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</si>
  <si>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</si>
  <si>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</si>
  <si>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</si>
  <si>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</si>
  <si>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</si>
  <si>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</si>
  <si>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</si>
  <si>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</si>
  <si>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</si>
  <si>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</si>
  <si>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</si>
  <si>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</si>
  <si>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</si>
  <si>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</si>
  <si>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</si>
  <si>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</si>
  <si>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</si>
  <si>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</si>
  <si>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</si>
  <si>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</si>
  <si>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</si>
  <si>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</si>
  <si>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</si>
  <si>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</si>
  <si>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</si>
  <si>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</si>
  <si>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</si>
  <si>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</si>
  <si>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</si>
  <si>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</si>
  <si>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</si>
  <si>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</si>
  <si>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</si>
  <si>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</si>
  <si>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</si>
  <si>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</si>
  <si>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</si>
  <si>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</si>
  <si>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</si>
  <si>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</si>
  <si>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</si>
  <si>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</si>
  <si>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</si>
  <si>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</si>
  <si>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</si>
  <si>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</si>
  <si>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</si>
  <si>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</si>
  <si>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</si>
  <si>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</si>
  <si>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</si>
  <si>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</si>
  <si>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</si>
  <si>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</si>
  <si>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</si>
  <si>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</si>
  <si>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</si>
  <si>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</si>
  <si>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</si>
  <si>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</si>
  <si>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</si>
  <si>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</si>
  <si>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</si>
  <si>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</si>
  <si>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</si>
  <si>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</si>
  <si>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</si>
  <si>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</si>
  <si>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</si>
  <si>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</si>
  <si>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</si>
  <si>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</si>
  <si>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</si>
  <si>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</si>
  <si>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</si>
  <si>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</si>
  <si>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</si>
  <si>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</si>
  <si>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</si>
  <si>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</si>
  <si>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</si>
  <si>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</si>
  <si>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</si>
  <si>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</si>
  <si>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</si>
  <si>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</si>
  <si>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</si>
  <si>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</si>
  <si>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</si>
  <si>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</si>
  <si>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</si>
  <si>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</si>
  <si>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</si>
  <si>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</si>
  <si>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</si>
  <si>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</si>
  <si>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</si>
  <si>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</si>
  <si>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</si>
  <si>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</si>
  <si>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</si>
  <si>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</si>
  <si>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</si>
  <si>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</si>
  <si>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</si>
  <si>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</si>
  <si>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</si>
  <si>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</si>
  <si>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</si>
  <si>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</si>
  <si>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</si>
  <si>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</si>
  <si>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</si>
  <si>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</si>
  <si>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</si>
  <si>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</si>
  <si>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</si>
  <si>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</si>
  <si>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</si>
  <si>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</si>
  <si>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</si>
  <si>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</si>
  <si>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</si>
  <si>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</si>
  <si>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</si>
  <si>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</si>
  <si>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</si>
  <si>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</si>
  <si>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</si>
  <si>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</si>
  <si>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</si>
  <si>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</si>
  <si>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</si>
  <si>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</si>
  <si>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</si>
  <si>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</si>
  <si>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</si>
  <si>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</si>
  <si>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</si>
  <si>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</si>
  <si>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</si>
  <si>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</si>
  <si>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</si>
  <si>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</si>
  <si>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</si>
  <si>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</si>
  <si>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</si>
  <si>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</si>
  <si>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</si>
  <si>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</si>
  <si>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</si>
  <si>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</si>
  <si>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</si>
  <si>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</si>
  <si>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</si>
  <si>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</si>
  <si>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</si>
  <si>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</si>
  <si>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</si>
  <si>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</si>
  <si>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</si>
  <si>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</si>
  <si>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</si>
  <si>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</si>
  <si>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</si>
  <si>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</si>
  <si>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</si>
  <si>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</si>
  <si>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</si>
  <si>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</si>
  <si>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</si>
  <si>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</si>
  <si>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</si>
  <si>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</si>
  <si>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</si>
  <si>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</si>
  <si>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</si>
  <si>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</si>
  <si>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</si>
  <si>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</si>
  <si>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</si>
  <si>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</si>
  <si>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</si>
  <si>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</si>
  <si>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</si>
  <si>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</si>
  <si>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</si>
  <si>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</si>
  <si>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</si>
  <si>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</si>
  <si>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</si>
  <si>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</si>
  <si>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</si>
  <si>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</si>
  <si>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</si>
  <si>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</si>
  <si>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</si>
  <si>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</si>
  <si>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</si>
  <si>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</si>
  <si>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</si>
  <si>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</si>
  <si>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</si>
  <si>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</si>
  <si>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</si>
  <si>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</si>
  <si>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</si>
  <si>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</si>
  <si>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</si>
  <si>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</si>
  <si>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</si>
  <si>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</si>
  <si>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</si>
  <si>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</si>
  <si>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</si>
  <si>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</si>
  <si>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</si>
  <si>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</si>
  <si>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</si>
  <si>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</si>
  <si>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</si>
  <si>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</si>
  <si>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</si>
  <si>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</si>
  <si>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</si>
  <si>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</si>
  <si>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</si>
  <si>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</si>
  <si>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</si>
  <si>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</si>
  <si>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</si>
  <si>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</si>
  <si>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</si>
  <si>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</si>
  <si>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</si>
  <si>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</si>
  <si>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</si>
  <si>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</si>
  <si>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</si>
  <si>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</si>
  <si>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</si>
  <si>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</si>
  <si>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</si>
  <si>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</si>
  <si>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</si>
  <si>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</si>
  <si>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</si>
  <si>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</si>
  <si>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</si>
  <si>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</si>
  <si>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</si>
  <si>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</si>
  <si>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</si>
  <si>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</si>
  <si>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</si>
  <si>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</si>
  <si>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</si>
  <si>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</si>
  <si>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</si>
  <si>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</si>
  <si>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</si>
  <si>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</si>
  <si>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</si>
  <si>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</si>
  <si>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</si>
  <si>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</si>
  <si>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</si>
  <si>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</si>
  <si>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</si>
  <si>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</si>
  <si>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</si>
  <si>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</si>
  <si>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</si>
  <si>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</si>
  <si>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</si>
  <si>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</si>
  <si>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</si>
  <si>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</si>
  <si>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</si>
  <si>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</si>
  <si>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</si>
  <si>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</si>
  <si>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</si>
  <si>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</si>
  <si>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</si>
  <si>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</si>
  <si>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</si>
  <si>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</si>
  <si>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</si>
  <si>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</si>
  <si>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</si>
  <si>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</si>
  <si>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</si>
  <si>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</si>
  <si>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</si>
  <si>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</si>
  <si>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</si>
  <si>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</si>
  <si>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</si>
  <si>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</si>
  <si>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</si>
  <si>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</si>
  <si>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</si>
  <si>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</si>
  <si>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</si>
  <si>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</si>
  <si>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</si>
  <si>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</si>
  <si>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</si>
  <si>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</si>
  <si>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</si>
  <si>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</si>
  <si>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</si>
  <si>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</si>
  <si>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</si>
  <si>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</si>
  <si>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</si>
  <si>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</si>
  <si>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</si>
  <si>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</si>
  <si>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</si>
  <si>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</si>
  <si>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</si>
  <si>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</si>
  <si>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</si>
  <si>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</si>
  <si>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</si>
  <si>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</si>
  <si>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</si>
  <si>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</si>
  <si>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</si>
  <si>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</si>
  <si>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</si>
  <si>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</si>
  <si>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</si>
  <si>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</si>
  <si>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</si>
  <si>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</si>
  <si>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</si>
  <si>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</si>
  <si>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</si>
  <si>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</si>
  <si>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</si>
  <si>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</si>
  <si>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</si>
  <si>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</si>
  <si>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</si>
  <si>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</si>
  <si>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</si>
  <si>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</si>
  <si>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</si>
  <si>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</si>
  <si>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</si>
  <si>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</si>
  <si>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</si>
  <si>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</si>
  <si>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</si>
  <si>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</si>
  <si>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</si>
  <si>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</si>
  <si>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</si>
  <si>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</si>
  <si>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</si>
  <si>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</si>
  <si>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</si>
  <si>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</si>
  <si>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</si>
  <si>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</si>
  <si>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</si>
  <si>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</si>
  <si>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</si>
  <si>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</si>
  <si>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</si>
  <si>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</si>
  <si>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</si>
  <si>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</si>
  <si>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</si>
  <si>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</si>
  <si>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</si>
  <si>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</si>
  <si>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</si>
  <si>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</si>
  <si>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</si>
  <si>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</si>
  <si>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</si>
  <si>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</si>
  <si>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</si>
  <si>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</si>
  <si>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</si>
  <si>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</si>
  <si>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</si>
  <si>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</si>
  <si>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</si>
  <si>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</si>
  <si>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</si>
  <si>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</si>
  <si>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</si>
  <si>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</si>
  <si>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</si>
  <si>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</si>
  <si>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</si>
  <si>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</si>
  <si>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</si>
  <si>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</si>
  <si>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</si>
  <si>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</si>
  <si>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</si>
  <si>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</si>
  <si>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</si>
  <si>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</si>
  <si>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</si>
  <si>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</si>
  <si>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</si>
  <si>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</si>
  <si>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</si>
  <si>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</si>
  <si>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</si>
  <si>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</si>
  <si>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</si>
  <si>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</si>
  <si>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</si>
  <si>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</si>
  <si>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</si>
  <si>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</si>
  <si>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</si>
  <si>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</si>
  <si>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</si>
  <si>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</si>
  <si>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</si>
  <si>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</si>
  <si>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</si>
  <si>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</si>
  <si>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</si>
  <si>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</si>
  <si>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</si>
  <si>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</si>
  <si>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</si>
  <si>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</si>
  <si>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</si>
  <si>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</si>
  <si>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</si>
  <si>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</si>
  <si>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</si>
  <si>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</si>
  <si>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</si>
  <si>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</si>
  <si>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</si>
  <si>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</si>
  <si>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</si>
  <si>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</si>
  <si>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</si>
  <si>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</si>
  <si>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</si>
  <si>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</si>
  <si>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</si>
  <si>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</si>
  <si>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</si>
  <si>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</si>
  <si>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</si>
  <si>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</si>
  <si>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</si>
  <si>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</si>
  <si>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</si>
  <si>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</si>
  <si>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</si>
  <si>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</si>
  <si>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</si>
  <si>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</si>
  <si>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</si>
  <si>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</si>
  <si>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</si>
  <si>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</si>
  <si>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</si>
  <si>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</si>
  <si>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</si>
  <si>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</si>
  <si>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</si>
  <si>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</si>
  <si>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</si>
  <si>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</si>
  <si>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</si>
  <si>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</si>
  <si>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</si>
  <si>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</si>
  <si>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</si>
  <si>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</si>
  <si>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</si>
  <si>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</si>
  <si>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</si>
  <si>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</si>
  <si>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</si>
  <si>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</si>
  <si>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</si>
  <si>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</si>
  <si>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</si>
  <si>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</si>
  <si>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</si>
  <si>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</si>
  <si>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</si>
  <si>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</si>
  <si>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</si>
  <si>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</si>
  <si>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</si>
  <si>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</si>
  <si>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</si>
  <si>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</si>
  <si>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</si>
  <si>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</si>
  <si>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</si>
  <si>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</si>
  <si>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</si>
  <si>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</si>
  <si>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</si>
  <si>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</si>
  <si>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</si>
  <si>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</si>
  <si>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</si>
  <si>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</si>
  <si>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</si>
  <si>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</si>
  <si>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</si>
  <si>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</si>
  <si>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</si>
  <si>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</si>
  <si>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</si>
  <si>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</si>
  <si>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</si>
  <si>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</si>
  <si>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</si>
  <si>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</si>
  <si>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</si>
  <si>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</si>
  <si>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</si>
  <si>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</si>
  <si>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</si>
  <si>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</si>
  <si>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</si>
  <si>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</si>
  <si>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</si>
  <si>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</si>
  <si>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</si>
  <si>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</si>
  <si>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</si>
  <si>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</si>
  <si>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</si>
  <si>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</si>
  <si>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</si>
  <si>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</si>
  <si>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</si>
  <si>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</si>
  <si>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</si>
  <si>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</si>
  <si>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</si>
  <si>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</si>
  <si>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</si>
  <si>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</si>
  <si>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</si>
  <si>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</si>
  <si>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</si>
  <si>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</si>
  <si>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</si>
  <si>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</si>
  <si>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</si>
  <si>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</si>
  <si>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</si>
  <si>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</si>
  <si>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</si>
  <si>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</si>
  <si>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</si>
  <si>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</si>
  <si>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</si>
  <si>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</si>
  <si>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</si>
  <si>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</si>
  <si>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</si>
  <si>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</si>
  <si>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</si>
  <si>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</si>
  <si>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</si>
  <si>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</si>
  <si>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</si>
  <si>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</si>
  <si>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</si>
  <si>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</si>
  <si>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</si>
  <si>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</si>
  <si>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</si>
  <si>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</si>
  <si>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</si>
  <si>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</si>
  <si>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</si>
  <si>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</si>
  <si>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</si>
  <si>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</si>
  <si>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</si>
  <si>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</si>
  <si>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</si>
  <si>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</si>
  <si>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</si>
  <si>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</si>
  <si>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</si>
  <si>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</si>
  <si>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</si>
  <si>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</si>
  <si>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</si>
  <si>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</si>
  <si>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</si>
  <si>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</si>
  <si>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</si>
  <si>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</si>
  <si>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</si>
  <si>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</si>
  <si>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</si>
  <si>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</si>
  <si>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</si>
  <si>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</si>
  <si>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</si>
  <si>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</si>
  <si>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</si>
  <si>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</si>
  <si>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</si>
  <si>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</si>
  <si>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</si>
  <si>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</si>
  <si>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</si>
  <si>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</si>
  <si>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</si>
  <si>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</si>
  <si>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</si>
  <si>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</si>
  <si>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</si>
  <si>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</si>
  <si>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</si>
  <si>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</si>
  <si>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</si>
  <si>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</si>
  <si>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</si>
  <si>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</si>
  <si>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</si>
  <si>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</si>
  <si>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</si>
  <si>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</si>
  <si>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</si>
  <si>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</si>
  <si>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</si>
  <si>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</si>
  <si>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</si>
  <si>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</si>
  <si>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</si>
  <si>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</si>
  <si>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</si>
  <si>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</si>
  <si>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</si>
  <si>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</si>
  <si>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</si>
  <si>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</si>
  <si>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</si>
  <si>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</si>
  <si>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</si>
  <si>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</si>
  <si>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</si>
  <si>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</si>
  <si>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</si>
  <si>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</si>
  <si>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</si>
  <si>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</si>
  <si>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</si>
  <si>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</si>
  <si>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</si>
  <si>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</si>
  <si>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</si>
  <si>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</si>
  <si>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</si>
  <si>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</si>
  <si>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</si>
  <si>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</si>
  <si>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</si>
  <si>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</si>
  <si>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</si>
  <si>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</si>
  <si>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</si>
  <si>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</si>
  <si>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</si>
  <si>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</si>
  <si>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</si>
  <si>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</si>
  <si>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</si>
  <si>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</si>
  <si>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</si>
  <si>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</si>
  <si>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</si>
  <si>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</si>
  <si>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</si>
  <si>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</si>
  <si>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</si>
  <si>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</si>
  <si>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</si>
  <si>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</si>
  <si>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</si>
  <si>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</si>
  <si>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</si>
  <si>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</si>
  <si>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</si>
  <si>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</si>
  <si>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</si>
  <si>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</si>
  <si>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</si>
  <si>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</si>
  <si>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</si>
  <si>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</si>
  <si>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</si>
  <si>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</si>
  <si>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</si>
  <si>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</si>
  <si>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</si>
  <si>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</si>
  <si>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</si>
  <si>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</si>
  <si>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</si>
  <si>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</si>
  <si>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</si>
  <si>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</si>
  <si>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</si>
  <si>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</si>
  <si>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</si>
  <si>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</si>
  <si>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</si>
  <si>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</si>
  <si>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</si>
  <si>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</si>
  <si>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</si>
  <si>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</si>
  <si>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</si>
  <si>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</si>
  <si>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</si>
  <si>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</si>
  <si>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</si>
  <si>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</si>
  <si>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</si>
  <si>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</si>
  <si>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</si>
  <si>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</si>
  <si>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</si>
  <si>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</si>
  <si>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</si>
  <si>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</si>
  <si>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</si>
  <si>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</si>
  <si>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</si>
  <si>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</si>
  <si>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</si>
  <si>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</si>
  <si>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</si>
  <si>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</si>
  <si>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</si>
  <si>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</si>
  <si>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</si>
  <si>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</si>
  <si>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</si>
  <si>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</si>
  <si>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</si>
  <si>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</si>
  <si>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</si>
  <si>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</si>
  <si>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</si>
  <si>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</si>
  <si>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</si>
  <si>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</si>
  <si>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</si>
  <si>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</si>
  <si>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</si>
  <si>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</si>
  <si>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</si>
  <si>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</si>
  <si>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</si>
  <si>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</si>
  <si>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</si>
  <si>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</si>
  <si>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</si>
  <si>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</si>
  <si>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</si>
  <si>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</si>
  <si>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</si>
  <si>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</si>
  <si>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</si>
  <si>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</si>
  <si>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</si>
  <si>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</si>
  <si>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</si>
  <si>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</si>
  <si>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</si>
  <si>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</si>
  <si>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</si>
  <si>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</si>
  <si>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</si>
  <si>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</si>
  <si>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</si>
  <si>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</si>
  <si>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</si>
  <si>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</si>
  <si>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</si>
  <si>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</si>
  <si>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</si>
  <si>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</si>
  <si>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</si>
  <si>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</si>
  <si>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</si>
  <si>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</si>
  <si>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</si>
  <si>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</si>
  <si>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</si>
  <si>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</si>
  <si>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</si>
  <si>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</si>
  <si>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</si>
  <si>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</si>
  <si>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</si>
  <si>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</si>
  <si>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</si>
  <si>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</si>
  <si>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</si>
  <si>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</si>
  <si>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</si>
  <si>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</si>
  <si>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</si>
  <si>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</si>
  <si>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</si>
  <si>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</si>
  <si>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</si>
  <si>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</si>
  <si>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</si>
  <si>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</si>
  <si>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</si>
  <si>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</si>
  <si>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</si>
  <si>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</si>
  <si>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</si>
  <si>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</si>
  <si>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</si>
  <si>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</si>
  <si>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</si>
  <si>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</si>
  <si>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</si>
  <si>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</si>
  <si>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</si>
  <si>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</si>
  <si>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</si>
  <si>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</si>
  <si>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</si>
  <si>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</si>
  <si>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</si>
  <si>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</si>
  <si>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</si>
  <si>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</si>
  <si>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</si>
  <si>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</si>
  <si>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</si>
  <si>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</si>
  <si>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</si>
  <si>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</si>
  <si>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</si>
  <si>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</si>
  <si>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</si>
  <si>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</si>
  <si>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</si>
  <si>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</si>
  <si>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</si>
  <si>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</si>
  <si>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</si>
  <si>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</si>
  <si>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</si>
  <si>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</si>
  <si>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</si>
  <si>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</si>
  <si>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</si>
  <si>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</si>
  <si>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</si>
  <si>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</si>
  <si>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</si>
  <si>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</si>
  <si>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</si>
  <si>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</si>
  <si>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</si>
  <si>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</si>
  <si>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</si>
  <si>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</si>
  <si>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</si>
  <si>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</si>
  <si>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</si>
  <si>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</si>
  <si>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</si>
  <si>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</si>
  <si>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</si>
  <si>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</si>
  <si>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</si>
  <si>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</si>
  <si>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</si>
  <si>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</si>
  <si>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</si>
  <si>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</si>
  <si>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</si>
  <si>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</si>
  <si>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</si>
  <si>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</si>
  <si>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</si>
  <si>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</si>
  <si>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</si>
  <si>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</si>
  <si>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</si>
  <si>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</si>
  <si>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</si>
  <si>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</si>
  <si>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</si>
  <si>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</si>
  <si>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</si>
  <si>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</si>
  <si>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</si>
  <si>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</si>
  <si>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</si>
  <si>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</si>
  <si>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</si>
  <si>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</si>
  <si>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</si>
  <si>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</si>
  <si>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</si>
  <si>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</si>
  <si>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</si>
  <si>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</si>
  <si>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</si>
  <si>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</si>
  <si>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</si>
  <si>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</si>
  <si>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</si>
  <si>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</si>
  <si>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</si>
  <si>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</si>
  <si>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</si>
  <si>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</si>
  <si>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</si>
  <si>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</si>
  <si>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</si>
  <si>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</si>
  <si>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</si>
  <si>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</si>
  <si>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</si>
  <si>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</si>
  <si>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</si>
  <si>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</si>
  <si>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</si>
  <si>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</si>
  <si>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</si>
  <si>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</si>
  <si>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</si>
  <si>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</si>
  <si>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</si>
  <si>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</si>
  <si>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</si>
  <si>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</si>
  <si>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</si>
  <si>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</si>
  <si>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</si>
  <si>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</si>
  <si>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</si>
  <si>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</si>
  <si>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</si>
  <si>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</si>
  <si>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</si>
  <si>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</si>
  <si>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</si>
  <si>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</si>
  <si>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</si>
  <si>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</si>
  <si>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</si>
  <si>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</si>
  <si>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</si>
  <si>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</si>
  <si>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</si>
  <si>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</si>
  <si>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</si>
  <si>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</si>
  <si>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</si>
  <si>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</si>
  <si>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</si>
  <si>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</si>
  <si>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</si>
  <si>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</si>
  <si>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</si>
  <si>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</si>
  <si>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</si>
  <si>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</si>
  <si>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</si>
  <si>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</si>
  <si>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</si>
  <si>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</si>
  <si>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</si>
  <si>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</si>
  <si>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</si>
  <si>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</si>
  <si>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</si>
  <si>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</si>
  <si>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</si>
  <si>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</si>
  <si>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</si>
  <si>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</si>
  <si>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</si>
  <si>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</si>
  <si>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</si>
  <si>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</si>
  <si>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</si>
  <si>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</si>
  <si>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</si>
  <si>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</si>
  <si>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</si>
  <si>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</si>
  <si>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</si>
  <si>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</si>
  <si>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</si>
  <si>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</si>
  <si>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</si>
  <si>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</si>
  <si>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</si>
  <si>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</si>
  <si>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</si>
  <si>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</si>
  <si>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</si>
  <si>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</si>
  <si>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</si>
  <si>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</si>
  <si>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</si>
  <si>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</si>
  <si>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</si>
  <si>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</si>
  <si>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</si>
  <si>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</si>
  <si>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</si>
  <si>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</si>
  <si>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</si>
  <si>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</si>
  <si>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</si>
  <si>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</si>
  <si>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</si>
  <si>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</si>
  <si>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</si>
  <si>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</si>
  <si>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</si>
  <si>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</si>
  <si>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</si>
  <si>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</si>
  <si>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</si>
  <si>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</si>
  <si>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</si>
  <si>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</si>
  <si>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</si>
  <si>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</si>
  <si>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</si>
  <si>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</si>
  <si>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</si>
  <si>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</si>
  <si>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</si>
  <si>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</si>
  <si>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</si>
  <si>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</si>
  <si>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</si>
  <si>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</si>
  <si>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</si>
  <si>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</si>
  <si>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</si>
  <si>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</si>
  <si>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</si>
  <si>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</si>
  <si>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</si>
  <si>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</si>
  <si>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</si>
  <si>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</si>
  <si>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</si>
  <si>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</si>
  <si>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</si>
  <si>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</si>
  <si>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</si>
  <si>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</si>
  <si>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</si>
  <si>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</si>
  <si>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</si>
  <si>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</si>
  <si>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</si>
  <si>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</si>
  <si>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</si>
  <si>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</si>
  <si>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</si>
  <si>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</si>
  <si>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</si>
  <si>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</si>
  <si>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</si>
  <si>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</si>
  <si>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</si>
  <si>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</si>
  <si>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</si>
  <si>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</si>
  <si>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</si>
  <si>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</si>
  <si>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</si>
  <si>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</si>
  <si>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</si>
  <si>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</si>
  <si>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</si>
  <si>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</si>
  <si>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</si>
  <si>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</si>
  <si>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</si>
  <si>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</si>
  <si>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</si>
  <si>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</si>
  <si>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</si>
  <si>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</si>
  <si>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</si>
  <si>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</si>
  <si>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</si>
  <si>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</si>
  <si>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</si>
  <si>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</si>
  <si>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</si>
  <si>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</si>
  <si>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</si>
  <si>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</si>
  <si>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</si>
  <si>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</si>
  <si>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</si>
  <si>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</si>
  <si>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</si>
  <si>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</si>
  <si>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</si>
  <si>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</si>
  <si>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</si>
  <si>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</si>
  <si>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</si>
  <si>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</si>
  <si>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</si>
  <si>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</si>
  <si>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</si>
  <si>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</si>
  <si>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</si>
  <si>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</si>
  <si>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</si>
  <si>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</si>
  <si>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</si>
  <si>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</si>
  <si>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</si>
  <si>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</si>
  <si>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</si>
  <si>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</si>
  <si>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</si>
  <si>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</si>
  <si>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</si>
  <si>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</si>
  <si>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</si>
  <si>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</si>
  <si>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</si>
  <si>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</si>
  <si>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</si>
  <si>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</si>
  <si>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</si>
  <si>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</si>
  <si>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</si>
  <si>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</si>
  <si>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</si>
  <si>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</si>
  <si>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</si>
  <si>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</si>
  <si>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</si>
  <si>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</si>
  <si>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</si>
  <si>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</si>
  <si>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</si>
  <si>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</si>
  <si>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</si>
  <si>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</si>
  <si>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</si>
  <si>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</si>
  <si>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</si>
  <si>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</si>
  <si>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</si>
  <si>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</si>
  <si>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</si>
  <si>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</si>
  <si>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</si>
  <si>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</si>
  <si>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</si>
  <si>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</si>
  <si>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</si>
  <si>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</si>
  <si>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</si>
  <si>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</si>
  <si>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</si>
  <si>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</si>
  <si>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</si>
  <si>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</si>
  <si>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</si>
  <si>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</si>
  <si>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</si>
  <si>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</si>
  <si>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</si>
  <si>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</si>
  <si>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</si>
  <si>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</si>
  <si>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</si>
  <si>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</si>
  <si>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</si>
  <si>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</si>
  <si>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</si>
  <si>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</si>
  <si>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</si>
  <si>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</si>
  <si>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</si>
  <si>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</si>
  <si>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</si>
  <si>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</si>
  <si>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</si>
  <si>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</si>
  <si>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</si>
  <si>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</si>
  <si>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</si>
  <si>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</si>
  <si>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</si>
  <si>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</si>
  <si>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</si>
  <si>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</si>
  <si>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</si>
  <si>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</si>
  <si>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</si>
  <si>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</si>
  <si>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</si>
  <si>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</si>
  <si>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</si>
  <si>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</si>
  <si>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</si>
  <si>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</si>
  <si>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</si>
  <si>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</si>
  <si>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</si>
  <si>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</si>
  <si>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</si>
  <si>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</si>
  <si>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</si>
  <si>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</si>
  <si>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</si>
  <si>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</si>
  <si>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</si>
  <si>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</si>
  <si>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</si>
  <si>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</si>
  <si>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</si>
  <si>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</si>
  <si>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</si>
  <si>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</si>
  <si>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</si>
  <si>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</si>
  <si>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</si>
  <si>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</si>
  <si>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</si>
  <si>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</si>
  <si>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</si>
  <si>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</si>
  <si>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</si>
  <si>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</si>
  <si>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</si>
  <si>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</si>
  <si>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</si>
  <si>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</si>
  <si>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</si>
  <si>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</si>
  <si>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</si>
  <si>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</si>
  <si>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</si>
  <si>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</si>
  <si>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</si>
  <si>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</si>
  <si>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</si>
  <si>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</si>
  <si>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</si>
  <si>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</si>
  <si>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</si>
  <si>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</si>
  <si>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</si>
  <si>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</si>
  <si>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</si>
  <si>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</si>
  <si>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</si>
  <si>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</si>
  <si>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</si>
  <si>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</si>
  <si>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</si>
  <si>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</si>
  <si>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</si>
  <si>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</si>
  <si>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</si>
  <si>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</si>
  <si>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</si>
  <si>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</si>
  <si>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</si>
  <si>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</si>
  <si>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</si>
  <si>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</si>
  <si>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</si>
  <si>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</si>
  <si>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</si>
  <si>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</si>
  <si>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</si>
  <si>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</si>
  <si>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</si>
  <si>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</si>
  <si>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</si>
  <si>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</si>
  <si>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</si>
  <si>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</si>
  <si>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</si>
  <si>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</si>
  <si>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</si>
  <si>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</si>
  <si>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</si>
  <si>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</si>
  <si>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</si>
  <si>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</si>
  <si>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</si>
  <si>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</si>
  <si>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</si>
  <si>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</si>
  <si>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</si>
  <si>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</si>
  <si>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</si>
  <si>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</si>
  <si>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</si>
  <si>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</si>
  <si>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</si>
  <si>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</si>
  <si>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</si>
  <si>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</si>
  <si>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</si>
  <si>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</si>
  <si>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</si>
  <si>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</si>
  <si>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</si>
  <si>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</si>
  <si>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</si>
  <si>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</si>
  <si>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</si>
  <si>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</si>
  <si>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</si>
  <si>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</si>
  <si>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</si>
  <si>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</si>
  <si>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</si>
  <si>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</si>
  <si>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</si>
  <si>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</si>
  <si>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</si>
  <si>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</si>
  <si>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</si>
  <si>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</si>
  <si>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</si>
  <si>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</si>
  <si>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</si>
  <si>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</si>
  <si>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</si>
  <si>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</si>
  <si>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</si>
  <si>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</si>
  <si>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</si>
  <si>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</si>
  <si>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</si>
  <si>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</si>
  <si>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</si>
  <si>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</si>
  <si>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</si>
  <si>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</si>
  <si>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</si>
  <si>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</si>
  <si>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</si>
  <si>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</si>
  <si>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</si>
  <si>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</si>
  <si>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</si>
  <si>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</si>
  <si>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</si>
  <si>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</si>
  <si>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</si>
  <si>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</si>
  <si>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</si>
  <si>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</si>
  <si>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</si>
  <si>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</si>
  <si>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</si>
  <si>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</si>
  <si>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</si>
  <si>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</si>
  <si>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</si>
  <si>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</si>
  <si>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</si>
  <si>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</si>
  <si>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</si>
  <si>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</si>
  <si>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</si>
  <si>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</si>
  <si>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</si>
  <si>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</si>
  <si>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</si>
  <si>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</si>
  <si>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</si>
  <si>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</si>
  <si>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</si>
  <si>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</si>
  <si>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</si>
  <si>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</si>
  <si>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</si>
  <si>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</si>
  <si>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</si>
  <si>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</si>
  <si>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</si>
  <si>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</si>
  <si>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</si>
  <si>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</si>
  <si>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</si>
  <si>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</si>
  <si>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</si>
  <si>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</si>
  <si>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</si>
  <si>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</si>
  <si>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</si>
  <si>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</si>
  <si>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</si>
  <si>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</si>
  <si>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</si>
  <si>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</si>
  <si>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</si>
  <si>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</si>
  <si>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</si>
  <si>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</si>
  <si>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</si>
  <si>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</si>
  <si>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</si>
  <si>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</si>
  <si>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</si>
  <si>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</si>
  <si>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</si>
  <si>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</si>
  <si>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</si>
  <si>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</si>
  <si>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</si>
  <si>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</si>
  <si>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</si>
  <si>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</si>
  <si>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</si>
  <si>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</si>
  <si>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</si>
  <si>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</si>
  <si>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</si>
  <si>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</si>
  <si>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</si>
  <si>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</si>
  <si>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</si>
  <si>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</si>
  <si>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</si>
  <si>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</si>
  <si>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</si>
  <si>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</si>
  <si>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</si>
  <si>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</si>
  <si>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</si>
  <si>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</si>
  <si>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</si>
  <si>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</si>
  <si>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</si>
  <si>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</si>
  <si>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</si>
  <si>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</si>
  <si>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</si>
  <si>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</si>
  <si>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</si>
  <si>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</si>
  <si>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</si>
  <si>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</si>
  <si>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</si>
  <si>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</si>
  <si>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</si>
  <si>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</si>
  <si>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</si>
  <si>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</si>
  <si>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</si>
  <si>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</si>
  <si>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</si>
  <si>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</si>
  <si>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</si>
  <si>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</si>
  <si>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</si>
  <si>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</si>
  <si>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</si>
  <si>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</si>
  <si>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</si>
  <si>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</si>
  <si>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</si>
  <si>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</si>
  <si>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</si>
  <si>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</si>
  <si>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</si>
  <si>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</si>
  <si>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</si>
  <si>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</si>
  <si>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</si>
  <si>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</si>
  <si>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</si>
  <si>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</si>
  <si>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</si>
  <si>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</si>
  <si>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</si>
  <si>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</si>
  <si>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</si>
  <si>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</si>
  <si>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</si>
  <si>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</si>
  <si>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</si>
  <si>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</si>
  <si>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</si>
  <si>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</si>
  <si>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</si>
  <si>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</si>
  <si>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</si>
  <si>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</si>
  <si>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</si>
  <si>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</si>
  <si>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</si>
  <si>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</si>
  <si>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</si>
  <si>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</si>
  <si>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</si>
  <si>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</si>
  <si>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</si>
  <si>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</si>
  <si>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</si>
  <si>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</si>
  <si>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</si>
  <si>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</si>
  <si>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</si>
  <si>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</si>
  <si>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</si>
  <si>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</si>
  <si>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</si>
  <si>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</si>
  <si>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</si>
  <si>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</si>
  <si>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</si>
  <si>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</si>
  <si>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</si>
  <si>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</si>
  <si>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</si>
  <si>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</si>
  <si>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</si>
  <si>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</si>
  <si>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</si>
  <si>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</si>
  <si>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</si>
  <si>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</si>
  <si>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</si>
  <si>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</si>
  <si>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</si>
  <si>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</si>
  <si>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</si>
  <si>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</si>
  <si>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</si>
  <si>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</si>
  <si>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</si>
  <si>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</si>
  <si>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</si>
  <si>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</si>
  <si>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</si>
  <si>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</si>
  <si>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</si>
  <si>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</si>
  <si>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</si>
  <si>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</si>
  <si>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</si>
  <si>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</si>
  <si>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</si>
  <si>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</si>
  <si>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</si>
  <si>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</si>
  <si>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</si>
  <si>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</si>
  <si>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</si>
  <si>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</si>
  <si>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</si>
  <si>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</si>
  <si>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</si>
  <si>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</si>
  <si>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</si>
  <si>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</si>
  <si>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</si>
  <si>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</si>
  <si>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</si>
  <si>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</si>
  <si>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</si>
  <si>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</si>
  <si>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</si>
  <si>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</si>
  <si>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</si>
  <si>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</si>
  <si>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</si>
  <si>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</si>
  <si>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</si>
  <si>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</si>
  <si>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</si>
  <si>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</si>
  <si>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</si>
  <si>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</si>
  <si>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</si>
  <si>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</si>
  <si>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</si>
  <si>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</si>
  <si>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</si>
  <si>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</si>
  <si>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</si>
  <si>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</si>
  <si>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</si>
  <si>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</si>
  <si>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</si>
  <si>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</si>
  <si>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</si>
  <si>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</si>
  <si>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</si>
  <si>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</si>
  <si>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</si>
  <si>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</si>
  <si>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</si>
  <si>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</si>
  <si>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</si>
  <si>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</si>
  <si>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</si>
  <si>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</si>
  <si>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</si>
  <si>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</si>
  <si>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</si>
  <si>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</si>
  <si>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</si>
  <si>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</si>
  <si>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</si>
  <si>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</si>
  <si>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</si>
  <si>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</si>
  <si>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</si>
  <si>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</si>
  <si>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</si>
  <si>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</si>
  <si>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</si>
  <si>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</si>
  <si>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</si>
  <si>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</si>
  <si>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</si>
  <si>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</si>
  <si>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</si>
  <si>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</si>
  <si>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</si>
  <si>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</si>
  <si>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</si>
  <si>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</si>
  <si>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</si>
  <si>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</si>
  <si>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</si>
  <si>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</si>
  <si>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</si>
  <si>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</si>
  <si>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</si>
  <si>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</si>
  <si>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</si>
  <si>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</si>
  <si>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</si>
  <si>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</si>
  <si>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</si>
  <si>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</si>
  <si>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</si>
  <si>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</si>
  <si>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</si>
  <si>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</si>
  <si>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</si>
  <si>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</si>
  <si>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</si>
  <si>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</si>
  <si>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</si>
  <si>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</si>
  <si>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</si>
  <si>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</si>
  <si>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</si>
  <si>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</si>
  <si>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</si>
  <si>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</si>
  <si>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</si>
  <si>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</si>
  <si>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</si>
  <si>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</si>
  <si>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</si>
  <si>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</si>
  <si>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</si>
  <si>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</si>
  <si>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</si>
  <si>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</si>
  <si>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</si>
  <si>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</si>
  <si>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</si>
  <si>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</si>
  <si>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</si>
  <si>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</si>
  <si>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</si>
  <si>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</si>
  <si>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</si>
  <si>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</si>
  <si>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</si>
  <si>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</si>
  <si>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</si>
  <si>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</si>
  <si>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</si>
  <si>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</si>
  <si>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</si>
  <si>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</si>
  <si>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</si>
  <si>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</si>
  <si>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</si>
  <si>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</si>
  <si>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</si>
  <si>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</si>
  <si>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</si>
  <si>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</si>
  <si>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</si>
  <si>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</si>
  <si>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</si>
  <si>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</si>
  <si>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</si>
  <si>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</si>
  <si>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</si>
  <si>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</si>
  <si>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</si>
  <si>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</si>
  <si>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</si>
  <si>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</si>
  <si>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</si>
  <si>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</si>
  <si>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</si>
  <si>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</si>
  <si>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</si>
  <si>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</si>
  <si>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</si>
  <si>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</si>
  <si>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</si>
  <si>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</si>
  <si>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</si>
  <si>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</si>
  <si>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</si>
  <si>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</si>
  <si>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</si>
  <si>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</si>
  <si>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</si>
  <si>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</si>
  <si>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</si>
  <si>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</si>
  <si>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</si>
  <si>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</si>
  <si>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</si>
  <si>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</si>
  <si>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</si>
  <si>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</si>
  <si>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</si>
  <si>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</si>
  <si>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</si>
  <si>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</si>
  <si>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</si>
  <si>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</si>
  <si>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</si>
  <si>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</si>
  <si>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</si>
  <si>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</si>
  <si>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</si>
  <si>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</si>
  <si>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</si>
  <si>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</si>
  <si>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</si>
  <si>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</si>
  <si>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</si>
  <si>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</si>
  <si>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</si>
  <si>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</si>
  <si>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</si>
  <si>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</si>
  <si>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</si>
  <si>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</si>
  <si>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</si>
  <si>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</si>
  <si>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</si>
  <si>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</si>
  <si>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</si>
  <si>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</si>
  <si>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</si>
  <si>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</si>
  <si>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</si>
  <si>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</si>
  <si>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</si>
  <si>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</si>
  <si>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</si>
  <si>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</si>
  <si>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</si>
  <si>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</si>
  <si>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</si>
  <si>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</si>
  <si>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</si>
  <si>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</si>
  <si>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</si>
  <si>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</si>
  <si>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</si>
  <si>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</si>
  <si>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</si>
  <si>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</si>
  <si>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</si>
  <si>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</si>
  <si>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</si>
  <si>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</si>
  <si>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</si>
  <si>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</si>
  <si>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</si>
  <si>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</si>
  <si>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</si>
  <si>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</si>
  <si>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</si>
  <si>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</si>
  <si>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</si>
  <si>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</si>
  <si>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</si>
  <si>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</si>
  <si>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</si>
  <si>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</si>
  <si>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</si>
  <si>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</si>
  <si>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</si>
  <si>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</si>
  <si>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</si>
  <si>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</si>
  <si>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</si>
  <si>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</si>
  <si>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</si>
  <si>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</si>
  <si>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</si>
  <si>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</si>
  <si>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</si>
  <si>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</si>
  <si>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</si>
  <si>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</si>
  <si>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</si>
  <si>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</si>
  <si>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</si>
  <si>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</si>
  <si>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</si>
  <si>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</si>
  <si>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</si>
  <si>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</si>
  <si>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</si>
  <si>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</si>
  <si>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</si>
  <si>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</si>
  <si>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</si>
  <si>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</si>
  <si>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</si>
  <si>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</si>
  <si>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</si>
  <si>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</si>
  <si>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</si>
  <si>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</si>
  <si>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</si>
  <si>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</si>
  <si>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</si>
  <si>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</si>
  <si>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</si>
  <si>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</si>
  <si>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</si>
  <si>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</si>
  <si>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</si>
  <si>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</si>
  <si>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</si>
  <si>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</si>
  <si>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</si>
  <si>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</si>
  <si>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</si>
  <si>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</si>
  <si>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</si>
  <si>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</si>
  <si>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</si>
  <si>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</si>
  <si>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</si>
  <si>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</si>
  <si>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</si>
  <si>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</si>
  <si>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</si>
  <si>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</si>
  <si>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</si>
  <si>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</si>
  <si>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</si>
  <si>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</si>
  <si>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</si>
  <si>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</si>
  <si>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</si>
  <si>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</si>
  <si>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</si>
  <si>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</si>
  <si>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</si>
  <si>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</si>
  <si>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</si>
  <si>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</si>
  <si>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</si>
  <si>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</si>
  <si>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</si>
  <si>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</si>
  <si>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</si>
  <si>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</si>
  <si>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</si>
  <si>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</si>
  <si>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</si>
  <si>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</si>
  <si>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</si>
  <si>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</si>
  <si>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</si>
  <si>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</si>
  <si>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</si>
  <si>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</si>
  <si>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</si>
  <si>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</si>
  <si>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</si>
  <si>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</si>
  <si>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</si>
  <si>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</si>
  <si>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</si>
  <si>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</si>
  <si>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</si>
  <si>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</si>
  <si>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</si>
  <si>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</si>
  <si>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</si>
  <si>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</si>
  <si>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</si>
  <si>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</si>
  <si>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</si>
  <si>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</si>
  <si>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</si>
  <si>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</si>
  <si>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</si>
  <si>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</si>
  <si>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</si>
  <si>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</si>
  <si>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</si>
  <si>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</si>
  <si>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</si>
  <si>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</si>
  <si>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</si>
  <si>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</si>
  <si>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</si>
  <si>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</si>
  <si>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</si>
  <si>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</si>
  <si>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</si>
  <si>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</si>
  <si>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</si>
  <si>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</si>
  <si>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</si>
  <si>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</si>
  <si>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</si>
  <si>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</si>
  <si>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</si>
  <si>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</si>
  <si>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</si>
  <si>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</si>
  <si>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</si>
  <si>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</si>
  <si>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</si>
  <si>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</si>
  <si>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</si>
  <si>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</si>
  <si>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</si>
  <si>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</si>
  <si>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</si>
  <si>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</si>
  <si>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</si>
  <si>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</si>
  <si>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</si>
  <si>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</si>
  <si>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</si>
  <si>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</si>
  <si>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</si>
  <si>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</si>
  <si>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</si>
  <si>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</si>
  <si>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</si>
  <si>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</si>
  <si>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</si>
  <si>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</si>
  <si>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</si>
  <si>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</si>
  <si>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</si>
  <si>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</si>
  <si>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</si>
  <si>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</si>
  <si>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</si>
  <si>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</si>
  <si>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</si>
  <si>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</si>
  <si>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</si>
  <si>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</si>
  <si>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</si>
  <si>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</si>
  <si>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</si>
  <si>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</si>
  <si>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</si>
  <si>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</si>
  <si>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</si>
  <si>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</si>
  <si>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</si>
  <si>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</si>
  <si>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</si>
  <si>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</si>
  <si>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</si>
  <si>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</si>
  <si>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</si>
  <si>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</si>
  <si>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</si>
  <si>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</si>
  <si>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</si>
  <si>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</si>
  <si>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</si>
  <si>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</si>
  <si>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</si>
  <si>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</si>
  <si>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</si>
  <si>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</si>
  <si>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</si>
  <si>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</si>
  <si>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</si>
  <si>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</si>
  <si>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</si>
  <si>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</si>
  <si>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</si>
  <si>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</si>
  <si>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</si>
  <si>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</si>
  <si>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</si>
  <si>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</si>
  <si>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</si>
  <si>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</si>
  <si>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</si>
  <si>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</si>
  <si>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</si>
  <si>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</si>
  <si>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</si>
  <si>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</si>
  <si>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</si>
  <si>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</si>
  <si>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</si>
  <si>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</si>
  <si>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</si>
  <si>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</si>
  <si>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</si>
  <si>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</si>
  <si>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</si>
  <si>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</si>
  <si>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</si>
  <si>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</si>
  <si>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</si>
  <si>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</si>
  <si>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</si>
  <si>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</si>
  <si>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</si>
  <si>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</si>
  <si>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</si>
  <si>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</si>
  <si>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</si>
  <si>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</si>
  <si>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</si>
  <si>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</si>
  <si>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</si>
  <si>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</si>
  <si>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</si>
  <si>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</si>
  <si>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</si>
  <si>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</si>
  <si>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</si>
  <si>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</si>
  <si>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</si>
  <si>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</si>
  <si>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</si>
  <si>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</si>
  <si>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</si>
  <si>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</si>
  <si>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</si>
  <si>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</si>
  <si>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</si>
  <si>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</si>
  <si>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</si>
  <si>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</si>
  <si>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</si>
  <si>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</si>
  <si>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</si>
  <si>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</si>
  <si>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</si>
  <si>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</si>
  <si>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</si>
  <si>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</si>
  <si>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</si>
  <si>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</si>
  <si>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</si>
  <si>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</si>
  <si>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</si>
  <si>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</si>
  <si>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</si>
  <si>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</si>
  <si>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</si>
  <si>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</si>
  <si>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</si>
  <si>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</si>
  <si>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</si>
  <si>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</si>
  <si>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</si>
  <si>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</si>
  <si>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</si>
  <si>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</si>
  <si>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</si>
  <si>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</si>
  <si>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</si>
  <si>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</si>
  <si>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</si>
  <si>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</si>
  <si>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</si>
  <si>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</si>
  <si>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</si>
  <si>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</si>
  <si>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</si>
  <si>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</si>
  <si>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</si>
  <si>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</si>
  <si>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</si>
  <si>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</si>
  <si>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</si>
  <si>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</si>
  <si>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</si>
  <si>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</si>
  <si>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</si>
  <si>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</si>
  <si>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</si>
  <si>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</si>
  <si>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</si>
  <si>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</si>
  <si>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</si>
  <si>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</si>
  <si>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</si>
  <si>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</si>
  <si>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</si>
  <si>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</si>
  <si>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</si>
  <si>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</si>
  <si>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</si>
  <si>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</si>
  <si>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</si>
  <si>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</si>
  <si>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</si>
  <si>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</si>
  <si>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</si>
  <si>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</si>
  <si>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</si>
  <si>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</si>
  <si>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</si>
  <si>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</si>
  <si>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</si>
  <si>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</si>
  <si>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</si>
  <si>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</si>
  <si>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</si>
  <si>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</si>
  <si>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</si>
  <si>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</si>
  <si>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</si>
  <si>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</si>
  <si>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</si>
  <si>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</si>
  <si>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</si>
  <si>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</si>
  <si>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</si>
  <si>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</si>
  <si>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</si>
  <si>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</si>
  <si>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</si>
  <si>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</si>
  <si>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</si>
  <si>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</si>
  <si>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</si>
  <si>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</si>
  <si>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</si>
  <si>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</si>
  <si>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</si>
  <si>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</si>
  <si>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</si>
  <si>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</si>
  <si>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</si>
  <si>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</si>
  <si>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</si>
  <si>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</si>
  <si>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</si>
  <si>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</si>
  <si>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</si>
  <si>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</si>
  <si>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</si>
  <si>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</si>
  <si>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</si>
  <si>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</si>
  <si>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</si>
  <si>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</si>
  <si>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</si>
  <si>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</si>
  <si>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</si>
  <si>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</si>
  <si>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</si>
  <si>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</si>
  <si>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</si>
  <si>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</si>
  <si>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</si>
  <si>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</si>
  <si>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</si>
  <si>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</si>
  <si>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</si>
  <si>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</si>
  <si>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</si>
  <si>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</si>
  <si>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</si>
  <si>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</si>
  <si>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</si>
  <si>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</si>
  <si>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</si>
  <si>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</si>
  <si>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</si>
  <si>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</si>
  <si>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</si>
  <si>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</si>
  <si>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</si>
  <si>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</si>
  <si>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</si>
  <si>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</si>
  <si>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</si>
  <si>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</si>
  <si>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</si>
  <si>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</si>
  <si>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</si>
  <si>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</si>
  <si>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</si>
  <si>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</si>
  <si>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</si>
  <si>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</si>
  <si>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</si>
  <si>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</si>
  <si>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</si>
  <si>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</si>
  <si>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</si>
  <si>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</si>
  <si>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</si>
  <si>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</si>
  <si>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</si>
  <si>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</si>
  <si>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</si>
  <si>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</si>
  <si>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</si>
  <si>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</si>
  <si>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</si>
  <si>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</si>
  <si>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</si>
  <si>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</si>
  <si>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</si>
  <si>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</si>
  <si>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</si>
  <si>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</si>
  <si>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</si>
  <si>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</si>
  <si>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</si>
  <si>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</si>
  <si>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</si>
  <si>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</si>
  <si>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</si>
  <si>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</si>
  <si>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</si>
  <si>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</si>
  <si>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</si>
  <si>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</si>
  <si>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</si>
  <si>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</si>
  <si>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</si>
  <si>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</si>
  <si>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</si>
  <si>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</si>
  <si>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</si>
  <si>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</si>
  <si>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</si>
  <si>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</si>
  <si>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</si>
  <si>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</si>
  <si>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</si>
  <si>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</si>
  <si>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</si>
  <si>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</si>
  <si>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</si>
  <si>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</si>
  <si>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</si>
  <si>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</si>
  <si>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</si>
  <si>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</si>
  <si>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</si>
  <si>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</si>
  <si>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</si>
  <si>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</si>
  <si>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</si>
  <si>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</si>
  <si>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</si>
  <si>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</si>
  <si>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</si>
  <si>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</si>
  <si>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</si>
  <si>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</si>
  <si>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</si>
  <si>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</si>
  <si>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</si>
  <si>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</si>
  <si>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</si>
  <si>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</si>
  <si>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</si>
  <si>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</si>
  <si>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</si>
  <si>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</si>
  <si>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</si>
  <si>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</si>
  <si>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</si>
  <si>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</si>
  <si>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</si>
  <si>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</si>
  <si>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</si>
  <si>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</si>
  <si>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</si>
  <si>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</si>
  <si>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</si>
  <si>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</si>
  <si>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</si>
  <si>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</si>
  <si>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</si>
  <si>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</si>
  <si>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</si>
  <si>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</si>
  <si>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</si>
  <si>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</si>
  <si>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</si>
  <si>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</si>
  <si>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</si>
  <si>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</si>
  <si>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</si>
  <si>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</si>
  <si>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</si>
  <si>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</si>
  <si>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</si>
  <si>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</si>
  <si>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</si>
  <si>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</si>
  <si>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</si>
  <si>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</si>
  <si>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</si>
  <si>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</si>
  <si>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</si>
  <si>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</si>
  <si>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</si>
  <si>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</si>
  <si>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</si>
  <si>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</si>
  <si>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</si>
  <si>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</si>
  <si>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</si>
  <si>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</si>
  <si>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</si>
  <si>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</si>
  <si>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</si>
  <si>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</si>
  <si>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</si>
  <si>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</si>
  <si>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</si>
  <si>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</si>
  <si>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</si>
  <si>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</si>
  <si>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</si>
  <si>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</si>
  <si>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</si>
  <si>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</si>
  <si>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</si>
  <si>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</si>
  <si>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</si>
  <si>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</si>
  <si>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</si>
  <si>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</si>
  <si>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</si>
  <si>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</si>
  <si>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</si>
  <si>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</si>
  <si>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</si>
  <si>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</si>
  <si>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</si>
  <si>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</si>
  <si>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</si>
  <si>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</si>
  <si>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</si>
  <si>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</si>
  <si>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</si>
  <si>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</si>
  <si>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</si>
  <si>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</si>
  <si>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</si>
  <si>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</si>
  <si>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</si>
  <si>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</si>
  <si>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</si>
  <si>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</si>
  <si>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</si>
  <si>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</si>
  <si>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</si>
  <si>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</si>
  <si>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</si>
  <si>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</si>
  <si>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</si>
  <si>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</si>
  <si>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</si>
  <si>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</si>
  <si>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</si>
  <si>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</si>
  <si>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</si>
  <si>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</si>
  <si>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</si>
  <si>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</si>
  <si>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</si>
  <si>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</si>
  <si>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</si>
  <si>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</si>
  <si>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</si>
  <si>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</si>
  <si>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</si>
  <si>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</si>
  <si>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</si>
  <si>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</si>
  <si>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</si>
  <si>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</si>
  <si>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</si>
  <si>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</si>
  <si>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</si>
  <si>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</si>
  <si>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</si>
  <si>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</si>
  <si>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</si>
  <si>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</si>
  <si>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</si>
  <si>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</si>
  <si>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</si>
  <si>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</si>
  <si>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</si>
  <si>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</si>
  <si>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</si>
  <si>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</si>
  <si>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</si>
  <si>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</si>
  <si>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</si>
  <si>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</si>
  <si>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</si>
  <si>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</si>
  <si>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</si>
  <si>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</si>
  <si>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</si>
  <si>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</si>
  <si>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</si>
  <si>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</si>
  <si>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</si>
  <si>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</si>
  <si>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</si>
  <si>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</si>
  <si>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</si>
  <si>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</si>
  <si>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</si>
  <si>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</si>
  <si>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</si>
  <si>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</si>
  <si>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</si>
  <si>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</si>
  <si>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</si>
  <si>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</si>
  <si>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</si>
  <si>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</si>
  <si>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</si>
  <si>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</si>
  <si>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</si>
  <si>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</si>
  <si>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</si>
  <si>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</si>
  <si>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</si>
  <si>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</si>
  <si>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</si>
  <si>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</si>
  <si>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</si>
  <si>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</si>
  <si>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</si>
  <si>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</si>
  <si>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</si>
  <si>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</si>
  <si>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</si>
  <si>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</si>
  <si>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</si>
  <si>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</si>
  <si>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</si>
  <si>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</si>
  <si>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</si>
  <si>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</si>
  <si>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</si>
  <si>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</si>
  <si>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</si>
  <si>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</si>
  <si>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</si>
  <si>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</si>
  <si>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</si>
  <si>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</si>
  <si>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</si>
  <si>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</si>
  <si>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</si>
  <si>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</si>
  <si>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</si>
  <si>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</si>
  <si>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</si>
  <si>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</si>
  <si>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</si>
  <si>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</si>
  <si>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</si>
  <si>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</si>
  <si>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</si>
  <si>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</si>
  <si>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</si>
  <si>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</si>
  <si>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</si>
  <si>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</si>
  <si>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</si>
  <si>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</si>
  <si>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</si>
  <si>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</si>
  <si>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</si>
  <si>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</si>
  <si>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</si>
  <si>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</si>
  <si>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</si>
  <si>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</si>
  <si>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</si>
  <si>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</si>
  <si>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</si>
  <si>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</si>
  <si>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</si>
  <si>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</si>
  <si>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</si>
  <si>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</si>
  <si>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</si>
  <si>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</si>
  <si>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</si>
  <si>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</si>
  <si>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</si>
  <si>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</si>
  <si>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</si>
  <si>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</si>
  <si>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</si>
  <si>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</si>
  <si>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</si>
  <si>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</si>
  <si>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</si>
  <si>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</si>
  <si>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</si>
  <si>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</si>
  <si>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</si>
  <si>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</si>
  <si>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</si>
  <si>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</si>
  <si>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</si>
  <si>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</si>
  <si>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</si>
  <si>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</si>
  <si>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</si>
  <si>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</si>
  <si>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</si>
  <si>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</si>
  <si>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</si>
  <si>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</si>
  <si>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</si>
  <si>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</si>
  <si>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</si>
  <si>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</si>
  <si>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</si>
  <si>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</si>
  <si>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</si>
  <si>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</si>
  <si>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</si>
  <si>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</si>
  <si>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</si>
  <si>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</si>
  <si>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</si>
  <si>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</si>
  <si>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</si>
  <si>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</si>
  <si>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</si>
  <si>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</si>
  <si>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</si>
  <si>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</si>
  <si>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</si>
  <si>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</si>
  <si>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</si>
  <si>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</si>
  <si>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</si>
  <si>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</si>
  <si>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</si>
  <si>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</si>
  <si>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</si>
  <si>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</si>
  <si>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</si>
  <si>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</si>
  <si>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</si>
  <si>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</si>
  <si>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</si>
  <si>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</si>
  <si>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</si>
  <si>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</si>
  <si>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</si>
  <si>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</si>
  <si>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</si>
  <si>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</si>
  <si>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</si>
  <si>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</si>
  <si>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</si>
  <si>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</si>
  <si>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</si>
  <si>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</si>
  <si>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</si>
  <si>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</si>
  <si>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</si>
  <si>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</si>
  <si>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</si>
  <si>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</si>
  <si>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</si>
  <si>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</si>
  <si>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</si>
  <si>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</si>
  <si>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</si>
  <si>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</si>
  <si>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</si>
  <si>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</si>
  <si>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</si>
  <si>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</si>
  <si>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</si>
  <si>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</si>
  <si>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</si>
  <si>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</si>
  <si>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</si>
  <si>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</si>
  <si>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</si>
  <si>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</si>
  <si>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</si>
  <si>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</si>
  <si>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</si>
  <si>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</si>
  <si>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</si>
  <si>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</si>
  <si>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</si>
  <si>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</si>
  <si>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</si>
  <si>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</si>
  <si>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</si>
  <si>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</si>
  <si>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</si>
  <si>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</si>
  <si>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</si>
  <si>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</si>
  <si>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</si>
  <si>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</si>
  <si>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</si>
  <si>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</si>
  <si>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</si>
  <si>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</si>
  <si>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</si>
  <si>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</si>
  <si>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</si>
  <si>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</si>
  <si>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</si>
  <si>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</si>
  <si>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</si>
  <si>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</si>
  <si>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</si>
  <si>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</si>
  <si>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</si>
  <si>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</si>
  <si>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</si>
  <si>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</si>
  <si>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</si>
  <si>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</si>
  <si>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</si>
  <si>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</si>
  <si>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</si>
  <si>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</si>
  <si>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</si>
  <si>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</si>
  <si>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</si>
  <si>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</si>
  <si>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</si>
  <si>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</si>
  <si>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</si>
  <si>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</si>
  <si>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</si>
  <si>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</si>
  <si>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</si>
  <si>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</si>
  <si>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</si>
  <si>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</si>
  <si>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</si>
  <si>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</si>
  <si>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</si>
  <si>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</si>
  <si>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</si>
  <si>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</si>
  <si>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</si>
  <si>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</si>
  <si>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</si>
  <si>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</si>
  <si>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</si>
  <si>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</si>
  <si>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</si>
  <si>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</si>
  <si>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</si>
  <si>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</si>
  <si>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</si>
  <si>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</si>
  <si>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</si>
  <si>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</si>
  <si>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</si>
  <si>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</si>
  <si>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</si>
  <si>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</si>
  <si>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</si>
  <si>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</si>
  <si>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</si>
  <si>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</si>
  <si>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</si>
  <si>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</si>
  <si>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</si>
  <si>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</si>
  <si>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</si>
  <si>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</si>
  <si>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</si>
  <si>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</si>
  <si>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</si>
  <si>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</si>
  <si>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</si>
  <si>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</si>
  <si>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</si>
  <si>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</si>
  <si>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</si>
  <si>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</si>
  <si>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</si>
  <si>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</si>
  <si>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</si>
  <si>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</si>
  <si>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</si>
  <si>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</si>
  <si>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</si>
  <si>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</si>
  <si>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</si>
  <si>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</si>
  <si>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</si>
  <si>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</si>
  <si>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</si>
  <si>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</si>
  <si>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</si>
  <si>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</si>
  <si>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</si>
  <si>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</si>
  <si>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</si>
  <si>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</si>
  <si>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</si>
  <si>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</si>
  <si>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</si>
  <si>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</si>
  <si>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</si>
  <si>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</si>
  <si>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</si>
  <si>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</si>
  <si>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</si>
  <si>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</si>
  <si>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</si>
  <si>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</si>
  <si>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</si>
  <si>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</si>
  <si>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</si>
  <si>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</si>
  <si>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</si>
  <si>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</si>
  <si>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</si>
  <si>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</si>
  <si>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</si>
  <si>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</si>
  <si>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</si>
  <si>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</si>
  <si>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</si>
  <si>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</si>
  <si>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</si>
  <si>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</si>
  <si>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</si>
  <si>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</si>
  <si>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</si>
  <si>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</si>
  <si>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</si>
  <si>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</si>
  <si>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</si>
  <si>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</si>
  <si>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</si>
  <si>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</si>
  <si>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</si>
  <si>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</si>
  <si>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</si>
  <si>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</si>
  <si>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</si>
  <si>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</si>
  <si>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</si>
  <si>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</si>
  <si>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</si>
  <si>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</si>
  <si>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</si>
  <si>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</si>
  <si>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</si>
  <si>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</si>
  <si>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</si>
  <si>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</si>
  <si>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</si>
  <si>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</si>
  <si>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</si>
  <si>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</si>
  <si>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</si>
  <si>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</si>
  <si>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</si>
  <si>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</si>
  <si>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</si>
  <si>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</si>
  <si>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</si>
  <si>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</si>
  <si>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</si>
  <si>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</si>
  <si>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</si>
  <si>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</si>
  <si>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</si>
  <si>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</si>
  <si>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</si>
  <si>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</si>
  <si>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</si>
  <si>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</si>
  <si>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</si>
  <si>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</si>
  <si>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</si>
  <si>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</si>
  <si>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</si>
  <si>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</si>
  <si>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</si>
  <si>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</si>
  <si>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</si>
  <si>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</si>
  <si>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</si>
  <si>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</si>
  <si>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</si>
  <si>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</si>
  <si>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</si>
  <si>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</si>
  <si>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</si>
  <si>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</si>
  <si>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</si>
  <si>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</si>
  <si>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</si>
  <si>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</si>
  <si>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</si>
  <si>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</si>
  <si>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</si>
  <si>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</si>
  <si>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</si>
  <si>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</si>
  <si>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</si>
  <si>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</si>
  <si>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</si>
  <si>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</si>
  <si>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</si>
  <si>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</si>
  <si>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</si>
  <si>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</si>
  <si>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</si>
  <si>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</si>
  <si>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</si>
  <si>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</si>
  <si>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</si>
  <si>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</si>
  <si>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</si>
  <si>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</si>
  <si>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</si>
  <si>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</si>
  <si>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</si>
  <si>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</si>
  <si>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</si>
  <si>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</si>
  <si>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</si>
  <si>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</si>
  <si>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</si>
  <si>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</si>
  <si>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</si>
  <si>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</si>
  <si>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</si>
  <si>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</si>
  <si>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</si>
  <si>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</si>
  <si>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</si>
  <si>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</si>
  <si>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</si>
  <si>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</si>
  <si>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</si>
  <si>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</si>
  <si>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</si>
  <si>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</si>
  <si>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</si>
  <si>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</si>
  <si>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</si>
  <si>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</si>
  <si>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</si>
  <si>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</si>
  <si>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</si>
  <si>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</si>
  <si>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</si>
  <si>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</si>
  <si>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</si>
  <si>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</si>
  <si>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</si>
  <si>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</si>
  <si>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</si>
  <si>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</si>
  <si>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</si>
  <si>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</si>
  <si>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</si>
  <si>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</si>
  <si>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</si>
  <si>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</si>
  <si>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</si>
  <si>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</si>
  <si>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</si>
  <si>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</si>
  <si>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</si>
  <si>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</si>
  <si>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</si>
  <si>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</si>
  <si>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</si>
  <si>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</si>
  <si>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</si>
  <si>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</si>
  <si>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</si>
  <si>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</si>
  <si>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</si>
  <si>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</si>
  <si>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</si>
  <si>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</si>
  <si>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</si>
  <si>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</si>
  <si>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</si>
  <si>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</si>
  <si>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</si>
  <si>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</si>
  <si>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</si>
  <si>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</si>
  <si>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</si>
  <si>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</si>
  <si>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</si>
  <si>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</si>
  <si>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</si>
  <si>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</si>
  <si>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</si>
  <si>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</si>
  <si>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</si>
  <si>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</si>
  <si>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</si>
  <si>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</si>
  <si>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</si>
  <si>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</si>
  <si>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</si>
  <si>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</si>
  <si>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</si>
  <si>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</si>
  <si>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</si>
  <si>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</si>
  <si>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</si>
  <si>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</si>
  <si>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</si>
  <si>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</si>
  <si>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</si>
  <si>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</si>
  <si>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</si>
  <si>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</si>
  <si>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</si>
  <si>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</si>
  <si>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</si>
  <si>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</si>
  <si>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</si>
  <si>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</si>
  <si>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</si>
  <si>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</si>
  <si>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</si>
  <si>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</si>
  <si>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</si>
  <si>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</si>
  <si>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</si>
  <si>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</si>
  <si>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</si>
  <si>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</si>
  <si>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</si>
  <si>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</si>
  <si>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</si>
  <si>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</si>
  <si>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</si>
  <si>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</si>
  <si>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</si>
  <si>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</si>
  <si>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</si>
  <si>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</si>
  <si>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</si>
  <si>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</si>
  <si>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</si>
  <si>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</si>
  <si>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</si>
  <si>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</si>
  <si>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</si>
  <si>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</si>
  <si>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</si>
  <si>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</si>
  <si>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</si>
  <si>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</si>
  <si>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</si>
  <si>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</si>
  <si>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</si>
  <si>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</si>
  <si>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</si>
  <si>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</si>
  <si>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</si>
  <si>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</si>
  <si>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</si>
  <si>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</si>
  <si>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</si>
  <si>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</si>
  <si>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</si>
  <si>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</si>
  <si>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</si>
  <si>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</si>
  <si>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</si>
  <si>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</si>
  <si>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</si>
  <si>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</si>
  <si>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</si>
  <si>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</si>
  <si>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</si>
  <si>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</si>
  <si>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</si>
  <si>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</si>
  <si>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</si>
  <si>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</si>
  <si>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</si>
  <si>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</si>
  <si>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</si>
  <si>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</si>
  <si>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</si>
  <si>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</si>
  <si>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</si>
  <si>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</si>
  <si>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</si>
  <si>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</si>
  <si>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</si>
  <si>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</si>
  <si>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</si>
  <si>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</si>
  <si>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</si>
  <si>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</si>
  <si>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</si>
  <si>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</si>
  <si>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</si>
  <si>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</si>
  <si>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</si>
  <si>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</si>
  <si>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</si>
  <si>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</si>
  <si>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</si>
  <si>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</si>
  <si>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</si>
  <si>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</si>
  <si>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</si>
  <si>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</si>
  <si>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</si>
  <si>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</si>
  <si>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</si>
  <si>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</si>
  <si>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</si>
  <si>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</si>
  <si>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</si>
  <si>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</si>
  <si>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</si>
  <si>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</si>
  <si>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</si>
  <si>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</si>
  <si>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</si>
  <si>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</si>
  <si>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</si>
  <si>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</si>
  <si>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</si>
  <si>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</si>
  <si>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</si>
  <si>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</si>
  <si>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</si>
  <si>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</si>
  <si>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</si>
  <si>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</si>
  <si>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</si>
  <si>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</si>
  <si>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</si>
  <si>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</si>
  <si>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</si>
  <si>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</si>
  <si>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</si>
  <si>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</si>
  <si>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</si>
  <si>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</si>
  <si>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</si>
  <si>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</si>
  <si>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</si>
  <si>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</si>
  <si>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</si>
  <si>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</si>
  <si>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</si>
  <si>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</si>
  <si>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</si>
  <si>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</si>
  <si>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</si>
  <si>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</si>
  <si>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</si>
  <si>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</si>
  <si>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</si>
  <si>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</si>
  <si>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</si>
  <si>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</si>
  <si>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</si>
  <si>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</si>
  <si>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</si>
  <si>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</si>
  <si>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</si>
  <si>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</si>
  <si>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</si>
  <si>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</si>
  <si>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</si>
  <si>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</si>
  <si>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</si>
  <si>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</si>
  <si>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</si>
  <si>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</si>
  <si>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</si>
  <si>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</si>
  <si>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</si>
  <si>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</si>
  <si>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</si>
  <si>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</si>
  <si>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</si>
  <si>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</si>
  <si>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</si>
  <si>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</si>
  <si>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</si>
  <si>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</si>
  <si>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</si>
  <si>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</si>
  <si>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</si>
  <si>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</si>
  <si>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</si>
  <si>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</si>
  <si>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</si>
  <si>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</si>
  <si>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</si>
  <si>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</si>
  <si>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</si>
  <si>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</si>
  <si>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</si>
  <si>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</si>
  <si>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</si>
  <si>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</si>
  <si>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</si>
  <si>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</si>
  <si>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</si>
  <si>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</si>
  <si>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</si>
  <si>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</si>
  <si>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</si>
  <si>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</si>
  <si>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</si>
  <si>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</si>
  <si>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</si>
  <si>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</si>
  <si>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</si>
  <si>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</si>
  <si>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</si>
  <si>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</si>
  <si>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</si>
  <si>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</si>
  <si>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</si>
  <si>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</si>
  <si>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</si>
  <si>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</si>
  <si>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</si>
  <si>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</si>
  <si>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</si>
  <si>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</si>
  <si>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</si>
  <si>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</si>
  <si>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</si>
  <si>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</si>
  <si>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</si>
  <si>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</si>
  <si>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</si>
  <si>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</si>
  <si>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</si>
  <si>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</si>
  <si>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</si>
  <si>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</si>
  <si>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</si>
  <si>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</si>
  <si>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</si>
  <si>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</si>
  <si>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</si>
  <si>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</si>
  <si>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</si>
  <si>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</si>
  <si>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</si>
  <si>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</si>
  <si>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</si>
  <si>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</si>
  <si>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</si>
  <si>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</si>
  <si>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</si>
  <si>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</si>
  <si>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</si>
  <si>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</si>
  <si>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</si>
  <si>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</si>
  <si>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</si>
  <si>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</si>
  <si>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</si>
  <si>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</si>
  <si>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</si>
  <si>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</si>
  <si>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</si>
  <si>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</si>
  <si>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</si>
  <si>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</si>
  <si>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</si>
  <si>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</si>
  <si>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</si>
  <si>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</si>
  <si>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</si>
  <si>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</si>
  <si>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</si>
  <si>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</si>
  <si>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</si>
  <si>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</si>
  <si>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</si>
  <si>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</si>
  <si>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</si>
  <si>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</si>
  <si>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</si>
  <si>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</si>
  <si>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</si>
  <si>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</si>
  <si>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</si>
  <si>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</si>
  <si>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</si>
  <si>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</si>
  <si>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</si>
  <si>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</si>
  <si>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</si>
  <si>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</si>
  <si>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</si>
  <si>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</si>
  <si>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</si>
  <si>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</si>
  <si>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</si>
  <si>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</si>
  <si>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</si>
  <si>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</si>
  <si>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</si>
  <si>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</si>
  <si>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</si>
  <si>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</si>
  <si>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</si>
  <si>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</si>
  <si>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</si>
  <si>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</si>
  <si>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</si>
  <si>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</si>
  <si>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</si>
  <si>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</si>
  <si>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</si>
  <si>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</si>
  <si>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</si>
  <si>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</si>
  <si>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</si>
  <si>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</si>
  <si>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</si>
  <si>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</si>
  <si>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</si>
  <si>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</si>
  <si>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</si>
  <si>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</si>
  <si>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</si>
  <si>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</si>
  <si>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</si>
  <si>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</si>
  <si>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</si>
  <si>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</si>
  <si>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</si>
  <si>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</si>
  <si>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</si>
  <si>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</si>
  <si>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</si>
  <si>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</si>
  <si>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</si>
  <si>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</si>
  <si>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</si>
  <si>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</si>
  <si>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</si>
  <si>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</si>
  <si>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</si>
  <si>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</si>
  <si>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</si>
  <si>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</si>
  <si>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</si>
  <si>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</si>
  <si>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</si>
  <si>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</si>
  <si>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</si>
  <si>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</si>
  <si>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</si>
  <si>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</si>
  <si>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</si>
  <si>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</si>
  <si>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</si>
  <si>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</si>
  <si>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</si>
  <si>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</si>
  <si>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</si>
  <si>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</si>
  <si>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</si>
  <si>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</si>
  <si>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</si>
  <si>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</si>
  <si>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</si>
  <si>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</si>
  <si>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</si>
  <si>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</si>
  <si>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</si>
  <si>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</si>
  <si>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</si>
  <si>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</si>
  <si>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</si>
  <si>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</si>
  <si>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</si>
  <si>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</si>
  <si>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</si>
  <si>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</si>
  <si>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</si>
  <si>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</si>
  <si>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</si>
  <si>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</si>
  <si>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</si>
  <si>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</si>
  <si>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</si>
  <si>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</si>
  <si>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</si>
  <si>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</si>
  <si>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</si>
  <si>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</si>
  <si>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</si>
  <si>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</si>
  <si>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</si>
  <si>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</si>
  <si>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</si>
  <si>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</si>
  <si>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</si>
  <si>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</si>
  <si>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</si>
  <si>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</si>
  <si>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</si>
  <si>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</si>
  <si>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</si>
  <si>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</si>
  <si>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</si>
  <si>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</si>
  <si>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</si>
  <si>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</si>
  <si>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</si>
  <si>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</si>
  <si>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</si>
  <si>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</si>
  <si>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</si>
  <si>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</si>
  <si>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</si>
  <si>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</si>
  <si>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</si>
  <si>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</si>
  <si>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</si>
  <si>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</si>
  <si>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</si>
  <si>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</si>
  <si>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</si>
  <si>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</si>
  <si>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</si>
  <si>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</si>
  <si>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</si>
  <si>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</si>
  <si>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</si>
  <si>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</si>
  <si>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</si>
  <si>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</si>
  <si>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</si>
  <si>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</si>
  <si>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</si>
  <si>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</si>
  <si>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</si>
  <si>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</si>
  <si>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</si>
  <si>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</si>
  <si>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</si>
  <si>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</si>
  <si>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</si>
  <si>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</si>
  <si>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</si>
  <si>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</si>
  <si>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</si>
  <si>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</si>
  <si>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</si>
  <si>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</si>
  <si>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</si>
  <si>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</si>
  <si>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</si>
  <si>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</si>
  <si>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</si>
  <si>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</si>
  <si>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</si>
  <si>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</si>
  <si>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</si>
  <si>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</si>
  <si>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</si>
  <si>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</si>
  <si>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</si>
  <si>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</si>
  <si>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</si>
  <si>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</si>
  <si>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</si>
  <si>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</si>
  <si>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</si>
  <si>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</si>
  <si>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</si>
  <si>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</si>
  <si>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</si>
  <si>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</si>
  <si>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</si>
  <si>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</si>
  <si>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</si>
  <si>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</si>
  <si>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</si>
  <si>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</si>
  <si>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</si>
  <si>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</si>
  <si>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</si>
  <si>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</si>
  <si>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</si>
  <si>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</si>
  <si>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</si>
  <si>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</si>
  <si>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</si>
  <si>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</si>
  <si>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</si>
  <si>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</si>
  <si>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</si>
  <si>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</si>
  <si>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</si>
  <si>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</si>
  <si>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</si>
  <si>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</si>
  <si>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</si>
  <si>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</si>
  <si>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</si>
  <si>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</si>
  <si>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</si>
  <si>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</si>
  <si>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</si>
  <si>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</si>
  <si>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</si>
  <si>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</si>
  <si>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</si>
  <si>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</si>
  <si>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</si>
  <si>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</si>
  <si>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</si>
  <si>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</si>
  <si>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</si>
  <si>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</si>
  <si>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</si>
  <si>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</si>
  <si>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</si>
  <si>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</si>
  <si>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</si>
  <si>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</si>
  <si>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</si>
  <si>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</si>
  <si>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</si>
  <si>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</si>
  <si>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</si>
  <si>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</si>
  <si>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</si>
  <si>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</si>
  <si>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</si>
  <si>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</si>
  <si>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</si>
  <si>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</si>
  <si>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</si>
  <si>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</si>
  <si>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</si>
  <si>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</si>
  <si>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</si>
  <si>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</si>
  <si>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</si>
  <si>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</si>
  <si>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</si>
  <si>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</si>
  <si>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</si>
  <si>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</si>
  <si>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</si>
  <si>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</si>
  <si>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</si>
  <si>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</si>
  <si>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</si>
  <si>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</si>
  <si>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</si>
  <si>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</si>
  <si>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</si>
  <si>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</si>
  <si>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</si>
  <si>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</si>
  <si>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</si>
  <si>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</si>
  <si>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</si>
  <si>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</si>
  <si>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</si>
  <si>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</si>
  <si>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</si>
  <si>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</si>
  <si>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</si>
  <si>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</si>
  <si>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</si>
  <si>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</si>
  <si>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</si>
  <si>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</si>
  <si>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</si>
  <si>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</si>
  <si>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</si>
  <si>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</si>
  <si>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</si>
  <si>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</si>
  <si>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</si>
  <si>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</si>
  <si>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</si>
  <si>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</si>
  <si>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</si>
  <si>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</si>
  <si>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</si>
  <si>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</si>
  <si>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</si>
  <si>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</si>
  <si>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</si>
  <si>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</si>
  <si>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</si>
  <si>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</si>
  <si>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</si>
  <si>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</si>
  <si>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</si>
  <si>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</si>
  <si>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</si>
  <si>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</si>
  <si>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</si>
  <si>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</si>
  <si>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</si>
  <si>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</si>
  <si>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</si>
  <si>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</si>
  <si>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</si>
  <si>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</si>
  <si>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</si>
  <si>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</si>
  <si>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</si>
  <si>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</si>
  <si>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</si>
  <si>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</si>
  <si>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</si>
  <si>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</si>
  <si>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</si>
  <si>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</si>
  <si>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</si>
  <si>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</si>
  <si>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</si>
  <si>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</si>
  <si>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</si>
  <si>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</si>
  <si>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</si>
  <si>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</si>
  <si>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</si>
  <si>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</si>
  <si>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</si>
  <si>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</si>
  <si>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</si>
  <si>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</si>
  <si>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</si>
  <si>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</si>
  <si>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</si>
  <si>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</si>
  <si>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</si>
  <si>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</si>
  <si>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</si>
  <si>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</si>
  <si>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</si>
  <si>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</si>
  <si>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</si>
  <si>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</si>
  <si>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</si>
  <si>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</si>
  <si>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</si>
  <si>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</si>
  <si>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</si>
  <si>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</si>
  <si>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</si>
  <si>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</si>
  <si>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</si>
  <si>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</si>
  <si>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</si>
  <si>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</si>
  <si>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</si>
  <si>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</si>
  <si>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</si>
  <si>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</si>
  <si>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</si>
  <si>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</si>
  <si>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</si>
  <si>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</si>
  <si>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</si>
  <si>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</si>
  <si>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</si>
  <si>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</si>
  <si>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</si>
  <si>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</si>
  <si>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</si>
  <si>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</si>
  <si>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</si>
  <si>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</si>
  <si>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</si>
  <si>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</si>
  <si>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</si>
  <si>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</si>
  <si>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</si>
  <si>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</si>
  <si>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</si>
  <si>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</si>
  <si>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</si>
  <si>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</si>
  <si>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</si>
  <si>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</si>
  <si>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</si>
  <si>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</si>
  <si>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</si>
  <si>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</si>
  <si>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</si>
  <si>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</si>
  <si>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</si>
  <si>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</si>
  <si>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</si>
  <si>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</si>
  <si>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</si>
  <si>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</si>
  <si>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</si>
  <si>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</si>
  <si>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</si>
  <si>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</si>
  <si>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</si>
  <si>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</si>
  <si>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</si>
  <si>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</si>
  <si>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</si>
  <si>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</si>
  <si>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</si>
  <si>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</si>
  <si>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</si>
  <si>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</si>
  <si>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</si>
  <si>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</si>
  <si>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</si>
  <si>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</si>
  <si>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</si>
  <si>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</si>
  <si>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</si>
  <si>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</si>
  <si>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</si>
  <si>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</si>
  <si>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</si>
  <si>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</si>
  <si>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</si>
  <si>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</si>
  <si>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</si>
  <si>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</si>
  <si>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</si>
  <si>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</si>
  <si>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</si>
  <si>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</si>
  <si>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</si>
  <si>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</si>
  <si>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</si>
  <si>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</si>
  <si>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</si>
  <si>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</si>
  <si>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</si>
  <si>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</si>
  <si>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</si>
  <si>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</si>
  <si>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</si>
  <si>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</si>
  <si>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</si>
  <si>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</si>
  <si>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</si>
  <si>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</si>
  <si>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</si>
  <si>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</si>
  <si>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</si>
  <si>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</si>
  <si>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</si>
  <si>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</si>
  <si>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</si>
  <si>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</si>
  <si>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</si>
  <si>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</si>
  <si>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</si>
  <si>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</si>
  <si>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</si>
  <si>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</si>
  <si>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</si>
  <si>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</si>
  <si>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</si>
  <si>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</si>
  <si>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</si>
  <si>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</si>
  <si>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</si>
  <si>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</si>
  <si>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</si>
  <si>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</si>
  <si>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</si>
  <si>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</si>
  <si>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</si>
  <si>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</si>
  <si>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</si>
  <si>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</si>
  <si>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</si>
  <si>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</si>
  <si>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</si>
  <si>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</si>
  <si>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</si>
  <si>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</si>
  <si>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</si>
  <si>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</si>
  <si>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</si>
  <si>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</si>
  <si>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</si>
  <si>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</si>
  <si>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</si>
  <si>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</si>
  <si>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</si>
  <si>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</si>
  <si>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</si>
  <si>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</si>
  <si>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</si>
  <si>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</si>
  <si>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</si>
  <si>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</si>
  <si>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</si>
  <si>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</si>
  <si>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</si>
  <si>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</si>
  <si>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</si>
  <si>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</si>
  <si>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</si>
  <si>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</si>
  <si>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</si>
  <si>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</si>
  <si>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</si>
  <si>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</si>
  <si>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</si>
  <si>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</si>
  <si>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</si>
  <si>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</si>
  <si>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</si>
  <si>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</si>
  <si>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</si>
  <si>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</si>
  <si>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</si>
  <si>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</si>
  <si>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</si>
  <si>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</si>
  <si>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</si>
  <si>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</si>
  <si>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</si>
  <si>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</si>
  <si>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</si>
  <si>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</si>
  <si>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</si>
  <si>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</si>
  <si>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</si>
  <si>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</si>
  <si>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</si>
  <si>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</si>
  <si>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</si>
  <si>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</si>
  <si>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</si>
  <si>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</si>
  <si>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</si>
  <si>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</si>
  <si>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</si>
  <si>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</si>
  <si>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</si>
  <si>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</si>
  <si>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</si>
  <si>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</si>
  <si>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</si>
  <si>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</si>
  <si>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</si>
  <si>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</si>
  <si>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</si>
  <si>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</si>
  <si>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</si>
  <si>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</si>
  <si>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</si>
  <si>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</si>
  <si>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</si>
  <si>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</si>
  <si>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</si>
  <si>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</si>
  <si>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</si>
  <si>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</si>
  <si>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</si>
  <si>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</si>
  <si>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</si>
  <si>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</si>
  <si>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</si>
  <si>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</si>
  <si>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</si>
  <si>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</si>
  <si>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</si>
  <si>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</si>
  <si>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</si>
  <si>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</si>
  <si>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</si>
  <si>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</si>
  <si>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</si>
  <si>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</si>
  <si>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</si>
  <si>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</si>
  <si>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</si>
  <si>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</si>
  <si>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</si>
  <si>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</si>
  <si>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</si>
  <si>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</si>
  <si>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</si>
  <si>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</si>
  <si>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</si>
  <si>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</si>
  <si>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</si>
  <si>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</si>
  <si>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</si>
  <si>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</si>
  <si>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</si>
  <si>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</si>
  <si>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</si>
  <si>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</si>
  <si>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</si>
  <si>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</si>
  <si>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</si>
  <si>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</si>
  <si>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</si>
  <si>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</si>
  <si>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</si>
  <si>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</si>
  <si>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</si>
  <si>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</si>
  <si>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</si>
  <si>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</si>
  <si>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</si>
  <si>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</si>
  <si>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</si>
  <si>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</si>
  <si>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</si>
  <si>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</si>
  <si>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</si>
  <si>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</si>
  <si>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</si>
  <si>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</si>
  <si>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</si>
  <si>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</si>
  <si>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</si>
  <si>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</si>
  <si>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</si>
  <si>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</si>
  <si>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</si>
  <si>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</si>
  <si>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</si>
  <si>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</si>
  <si>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</si>
  <si>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</si>
  <si>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</si>
  <si>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</si>
  <si>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</si>
  <si>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</si>
  <si>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</si>
  <si>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</si>
  <si>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</si>
  <si>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</si>
  <si>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</si>
  <si>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</si>
  <si>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</si>
  <si>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</si>
  <si>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</si>
  <si>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</si>
  <si>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</si>
  <si>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</si>
  <si>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</si>
  <si>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</si>
  <si>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</si>
  <si>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</si>
  <si>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</si>
  <si>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</si>
  <si>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</si>
  <si>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</si>
  <si>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</si>
  <si>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</si>
  <si>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</si>
  <si>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</si>
  <si>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</si>
  <si>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</si>
  <si>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</si>
  <si>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</si>
  <si>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</si>
  <si>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</si>
  <si>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</si>
  <si>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</si>
  <si>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</si>
  <si>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</si>
  <si>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</si>
  <si>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</si>
  <si>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</si>
  <si>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</si>
  <si>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</si>
  <si>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</si>
  <si>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</si>
  <si>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</si>
  <si>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</si>
  <si>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</si>
  <si>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</si>
  <si>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</si>
  <si>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</si>
  <si>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</si>
  <si>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</si>
  <si>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</si>
  <si>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</si>
  <si>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</si>
  <si>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</si>
  <si>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</si>
  <si>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</si>
  <si>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</si>
  <si>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</si>
  <si>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</si>
  <si>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</si>
  <si>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</si>
  <si>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</si>
  <si>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</si>
  <si>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</si>
  <si>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</si>
  <si>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</si>
  <si>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</si>
  <si>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</si>
  <si>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</si>
  <si>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</si>
  <si>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</si>
  <si>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</si>
  <si>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</si>
  <si>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</si>
  <si>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</si>
  <si>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</si>
  <si>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</si>
  <si>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</si>
  <si>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</si>
  <si>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</si>
  <si>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</si>
  <si>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</si>
  <si>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</si>
  <si>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</si>
  <si>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</si>
  <si>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</si>
  <si>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</si>
  <si>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</si>
  <si>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</si>
  <si>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</si>
  <si>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</si>
  <si>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</si>
  <si>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</si>
  <si>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</si>
  <si>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</si>
  <si>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</si>
  <si>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</si>
  <si>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</si>
  <si>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</si>
  <si>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</si>
  <si>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</si>
  <si>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</si>
  <si>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</si>
  <si>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</si>
  <si>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</si>
  <si>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</si>
  <si>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</si>
  <si>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</si>
  <si>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</si>
  <si>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</si>
  <si>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</si>
  <si>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</si>
  <si>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</si>
  <si>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</si>
  <si>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</si>
  <si>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</si>
  <si>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</si>
  <si>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</si>
  <si>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</si>
  <si>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</si>
  <si>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</si>
  <si>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</si>
  <si>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</si>
  <si>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</si>
  <si>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</si>
  <si>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</si>
  <si>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</si>
  <si>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</si>
  <si>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</si>
  <si>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</si>
  <si>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</si>
  <si>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</si>
  <si>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</si>
  <si>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</si>
  <si>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</si>
  <si>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</si>
  <si>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</si>
  <si>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</si>
  <si>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</si>
  <si>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</si>
  <si>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</si>
  <si>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</si>
  <si>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</si>
  <si>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</si>
  <si>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</si>
  <si>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</si>
  <si>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</si>
  <si>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</si>
  <si>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</si>
  <si>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</si>
  <si>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</si>
  <si>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</si>
  <si>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</si>
  <si>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</si>
  <si>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</si>
  <si>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</si>
  <si>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</si>
  <si>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</si>
  <si>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</si>
  <si>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</si>
  <si>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</si>
  <si>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</si>
  <si>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</si>
  <si>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</si>
  <si>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</si>
  <si>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</si>
  <si>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</si>
  <si>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</si>
  <si>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</si>
  <si>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</si>
  <si>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</si>
  <si>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</si>
  <si>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</si>
  <si>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</si>
  <si>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</si>
  <si>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</si>
  <si>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</si>
  <si>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</si>
  <si>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</si>
  <si>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</si>
  <si>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</si>
  <si>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</si>
  <si>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</si>
  <si>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</si>
  <si>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</si>
  <si>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</si>
  <si>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</si>
  <si>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</si>
  <si>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</si>
  <si>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</si>
  <si>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</si>
  <si>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</si>
  <si>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</si>
  <si>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</si>
  <si>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</si>
  <si>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</si>
  <si>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</si>
  <si>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</si>
  <si>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</si>
  <si>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</si>
  <si>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</si>
  <si>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</si>
  <si>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</si>
  <si>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</si>
  <si>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</si>
  <si>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</si>
  <si>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</si>
  <si>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</si>
  <si>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</si>
  <si>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</si>
  <si>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</si>
  <si>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</si>
  <si>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</si>
  <si>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</si>
  <si>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</si>
  <si>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</si>
  <si>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</si>
  <si>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</si>
  <si>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</si>
  <si>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</si>
  <si>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</si>
  <si>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</si>
  <si>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</si>
  <si>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</si>
  <si>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</si>
  <si>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</si>
  <si>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</si>
  <si>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</si>
  <si>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</si>
  <si>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</si>
  <si>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</si>
  <si>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</si>
  <si>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</si>
  <si>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</si>
  <si>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</si>
  <si>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</si>
  <si>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</si>
  <si>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</si>
  <si>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</si>
  <si>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</si>
  <si>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</si>
  <si>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</si>
  <si>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</si>
  <si>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</si>
  <si>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</si>
  <si>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</si>
  <si>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</si>
  <si>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</si>
  <si>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</si>
  <si>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</si>
  <si>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</si>
  <si>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</si>
  <si>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</si>
  <si>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</si>
  <si>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</si>
  <si>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</si>
  <si>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</si>
  <si>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</si>
  <si>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</si>
  <si>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</si>
  <si>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</si>
  <si>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</si>
  <si>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</si>
  <si>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</si>
  <si>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</si>
  <si>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</si>
  <si>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</si>
  <si>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</si>
  <si>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</si>
  <si>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</si>
  <si>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</si>
  <si>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</si>
  <si>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</si>
  <si>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</si>
  <si>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</si>
  <si>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</si>
  <si>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</si>
  <si>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</si>
  <si>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</si>
  <si>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</si>
  <si>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</si>
  <si>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</si>
  <si>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</si>
  <si>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</si>
  <si>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</si>
  <si>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</si>
  <si>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</si>
  <si>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</si>
  <si>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</si>
  <si>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</si>
  <si>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</si>
  <si>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</si>
  <si>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</si>
  <si>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</si>
  <si>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</si>
  <si>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</si>
  <si>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</si>
  <si>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</si>
  <si>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</si>
  <si>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</si>
  <si>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</si>
  <si>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</si>
  <si>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</si>
  <si>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</si>
  <si>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</si>
  <si>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</si>
  <si>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</si>
  <si>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</si>
  <si>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</si>
  <si>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</si>
  <si>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</si>
  <si>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</si>
  <si>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</si>
  <si>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</si>
  <si>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</si>
  <si>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</si>
  <si>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</si>
  <si>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</si>
  <si>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</si>
  <si>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</si>
  <si>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</si>
  <si>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</si>
  <si>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</si>
  <si>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</si>
  <si>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</si>
  <si>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</si>
  <si>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</si>
  <si>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</si>
  <si>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</si>
  <si>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</si>
  <si>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</si>
  <si>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</si>
  <si>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</si>
  <si>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</si>
  <si>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</si>
  <si>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</si>
  <si>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</si>
  <si>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</si>
  <si>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</si>
  <si>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</si>
  <si>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</si>
  <si>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</si>
  <si>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</si>
  <si>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</si>
  <si>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</si>
  <si>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</si>
  <si>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</si>
  <si>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</si>
  <si>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</si>
  <si>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</si>
  <si>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</si>
  <si>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</si>
  <si>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</si>
  <si>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</si>
  <si>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</si>
  <si>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</si>
  <si>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</si>
  <si>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</si>
  <si>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</si>
  <si>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</si>
  <si>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</si>
  <si>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</si>
  <si>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</si>
  <si>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</si>
  <si>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</si>
  <si>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</si>
  <si>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</si>
  <si>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</si>
  <si>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</si>
  <si>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</si>
  <si>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</si>
  <si>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</si>
  <si>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</si>
  <si>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</si>
  <si>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</si>
  <si>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</si>
  <si>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</si>
  <si>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</si>
  <si>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</si>
  <si>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</si>
  <si>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</si>
  <si>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</si>
  <si>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</si>
  <si>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</si>
  <si>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</si>
  <si>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</si>
  <si>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</si>
  <si>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</si>
  <si>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</si>
  <si>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</si>
  <si>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</si>
  <si>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</si>
  <si>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</si>
  <si>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</si>
  <si>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</si>
  <si>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</si>
  <si>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</si>
  <si>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</si>
  <si>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</si>
  <si>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</si>
  <si>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</si>
  <si>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</si>
  <si>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</si>
  <si>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</si>
  <si>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</si>
  <si>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</si>
  <si>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</si>
  <si>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</si>
  <si>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</si>
  <si>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</si>
  <si>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</si>
  <si>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</si>
  <si>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</si>
  <si>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</si>
  <si>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</si>
  <si>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</si>
  <si>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</si>
  <si>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</si>
  <si>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</si>
  <si>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</si>
  <si>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</si>
  <si>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</si>
  <si>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</si>
  <si>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</si>
  <si>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</si>
  <si>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</si>
  <si>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</si>
  <si>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</si>
  <si>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</si>
  <si>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</si>
  <si>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</si>
  <si>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</si>
  <si>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</si>
  <si>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</si>
  <si>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</si>
  <si>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</si>
  <si>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</si>
  <si>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</si>
  <si>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</si>
  <si>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</si>
  <si>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</si>
  <si>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</si>
  <si>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</si>
  <si>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</si>
  <si>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</si>
  <si>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</si>
  <si>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</si>
  <si>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</si>
  <si>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</si>
  <si>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</si>
  <si>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</si>
  <si>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</si>
  <si>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</si>
  <si>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</si>
  <si>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</si>
  <si>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</si>
  <si>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</si>
  <si>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</si>
  <si>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</si>
  <si>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</si>
  <si>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</si>
  <si>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</si>
  <si>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</si>
  <si>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</si>
  <si>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</si>
  <si>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</si>
  <si>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</si>
  <si>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</si>
  <si>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</si>
  <si>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</si>
  <si>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</si>
  <si>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</si>
  <si>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</si>
  <si>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</si>
  <si>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</si>
  <si>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</si>
  <si>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</si>
  <si>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</si>
  <si>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</si>
  <si>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</si>
  <si>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</si>
  <si>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</si>
  <si>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</si>
  <si>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</si>
  <si>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</si>
  <si>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</si>
  <si>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</si>
  <si>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</si>
  <si>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</si>
  <si>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</si>
  <si>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</si>
  <si>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</si>
  <si>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</si>
  <si>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</si>
  <si>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</si>
  <si>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</si>
  <si>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</si>
  <si>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</si>
  <si>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</si>
  <si>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</si>
  <si>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</si>
  <si>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</si>
  <si>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</si>
  <si>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</si>
  <si>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</si>
  <si>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</si>
  <si>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</si>
  <si>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</si>
  <si>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</si>
  <si>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</si>
  <si>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</si>
  <si>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</si>
  <si>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</si>
  <si>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</si>
  <si>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</si>
  <si>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</si>
  <si>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</si>
  <si>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</si>
  <si>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</si>
  <si>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</si>
  <si>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</si>
  <si>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</si>
  <si>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</si>
  <si>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</si>
  <si>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</si>
  <si>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</si>
  <si>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</si>
  <si>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</si>
  <si>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</si>
  <si>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</si>
  <si>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</si>
  <si>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</si>
  <si>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</si>
  <si>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</si>
  <si>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</si>
  <si>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</si>
  <si>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</si>
  <si>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</si>
  <si>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</si>
  <si>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</si>
  <si>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</si>
  <si>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</si>
  <si>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</si>
  <si>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</si>
  <si>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</si>
  <si>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</si>
  <si>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</si>
  <si>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</si>
  <si>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</si>
  <si>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</si>
  <si>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</si>
  <si>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</si>
  <si>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</si>
  <si>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</si>
  <si>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</si>
  <si>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</si>
  <si>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</si>
  <si>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</si>
  <si>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</si>
  <si>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</si>
  <si>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</si>
  <si>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</si>
  <si>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</si>
  <si>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</si>
  <si>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</si>
  <si>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</si>
  <si>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</si>
  <si>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</si>
  <si>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</si>
  <si>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</si>
  <si>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</si>
  <si>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</si>
  <si>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</si>
  <si>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</si>
  <si>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</si>
  <si>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</si>
  <si>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</si>
  <si>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</si>
  <si>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</si>
  <si>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</si>
  <si>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</si>
  <si>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</si>
  <si>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</si>
  <si>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</si>
  <si>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</si>
  <si>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</si>
  <si>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</si>
  <si>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</si>
  <si>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</si>
  <si>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</si>
  <si>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</si>
  <si>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</si>
  <si>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</si>
  <si>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</si>
  <si>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</si>
  <si>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</si>
  <si>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</si>
  <si>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</si>
  <si>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</si>
  <si>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</si>
  <si>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</si>
  <si>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</si>
  <si>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</si>
  <si>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</si>
  <si>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</si>
  <si>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</si>
  <si>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</si>
  <si>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</si>
  <si>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</si>
  <si>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</si>
  <si>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</si>
  <si>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</si>
  <si>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</si>
  <si>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</si>
  <si>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</si>
  <si>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</si>
  <si>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</si>
  <si>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</si>
  <si>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</si>
  <si>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</si>
  <si>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</si>
  <si>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</si>
  <si>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</si>
  <si>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</si>
  <si>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</si>
  <si>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</si>
  <si>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</si>
  <si>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</si>
  <si>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</si>
  <si>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</si>
  <si>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</si>
  <si>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</si>
  <si>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</si>
  <si>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</si>
  <si>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</si>
  <si>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</si>
  <si>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</si>
  <si>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</si>
  <si>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</si>
  <si>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</si>
  <si>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</si>
  <si>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</si>
  <si>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</si>
  <si>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</si>
  <si>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</si>
  <si>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</si>
  <si>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</si>
  <si>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</si>
  <si>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</si>
  <si>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</si>
  <si>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</si>
  <si>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</si>
  <si>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</si>
  <si>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</si>
  <si>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</si>
  <si>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</si>
  <si>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</si>
  <si>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</si>
  <si>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</si>
  <si>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</si>
  <si>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</si>
  <si>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</si>
  <si>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</si>
  <si>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</si>
  <si>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</si>
  <si>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</si>
  <si>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</si>
  <si>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</si>
  <si>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</si>
  <si>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</si>
  <si>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</si>
  <si>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</si>
  <si>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</si>
  <si>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</si>
  <si>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</si>
  <si>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</si>
  <si>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</si>
  <si>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</si>
  <si>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</si>
  <si>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</si>
  <si>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</si>
  <si>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</si>
  <si>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</si>
  <si>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</si>
  <si>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</si>
  <si>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</si>
  <si>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</si>
  <si>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</si>
  <si>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</si>
  <si>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</si>
  <si>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</si>
  <si>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</si>
  <si>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</si>
  <si>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</si>
  <si>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</si>
  <si>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</si>
  <si>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</si>
  <si>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</si>
  <si>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</si>
  <si>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</si>
  <si>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</si>
  <si>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</si>
  <si>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</si>
  <si>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</si>
  <si>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</si>
  <si>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</si>
  <si>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</si>
  <si>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</si>
  <si>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</si>
  <si>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</si>
  <si>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</si>
  <si>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</si>
  <si>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</si>
  <si>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</si>
  <si>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</si>
  <si>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</si>
  <si>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</si>
  <si>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</si>
  <si>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</si>
  <si>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</si>
  <si>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</si>
  <si>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</si>
  <si>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</si>
  <si>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</si>
  <si>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</si>
  <si>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</si>
  <si>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</si>
  <si>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</si>
  <si>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</si>
  <si>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</si>
  <si>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</si>
  <si>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</si>
  <si>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</si>
  <si>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</si>
  <si>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</si>
  <si>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</si>
  <si>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</si>
  <si>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</si>
  <si>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</si>
  <si>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</si>
  <si>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</si>
  <si>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</si>
  <si>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</si>
  <si>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</si>
  <si>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</si>
  <si>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</si>
  <si>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</si>
  <si>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</si>
  <si>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</si>
  <si>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</si>
  <si>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</si>
  <si>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</si>
  <si>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</si>
  <si>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</si>
  <si>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</si>
  <si>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</si>
  <si>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</si>
  <si>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</si>
  <si>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</si>
  <si>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</si>
  <si>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</si>
  <si>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</si>
  <si>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</si>
  <si>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</si>
  <si>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</si>
  <si>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</si>
  <si>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</si>
  <si>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</si>
  <si>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</si>
  <si>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</si>
  <si>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</si>
  <si>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</si>
  <si>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</si>
  <si>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</si>
  <si>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</si>
  <si>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</si>
  <si>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</si>
  <si>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</si>
  <si>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</si>
  <si>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</si>
  <si>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</si>
  <si>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</si>
  <si>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</si>
  <si>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</si>
  <si>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</si>
  <si>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</si>
  <si>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</si>
  <si>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</si>
  <si>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</si>
  <si>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</si>
  <si>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</si>
  <si>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</si>
  <si>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</si>
  <si>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</si>
  <si>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</si>
  <si>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</si>
  <si>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</si>
  <si>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</si>
  <si>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</si>
  <si>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</si>
  <si>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</si>
  <si>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</si>
  <si>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</si>
  <si>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</si>
  <si>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</si>
  <si>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</si>
  <si>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</si>
  <si>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</si>
  <si>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</si>
  <si>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</si>
  <si>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</si>
  <si>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</si>
  <si>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</si>
  <si>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</si>
  <si>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</si>
  <si>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</si>
  <si>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</si>
  <si>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</si>
  <si>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</si>
  <si>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</si>
  <si>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</si>
  <si>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</si>
  <si>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</si>
  <si>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</si>
  <si>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</si>
  <si>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</si>
  <si>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</si>
  <si>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</si>
  <si>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</si>
  <si>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</si>
  <si>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</si>
  <si>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</si>
  <si>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</si>
  <si>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</si>
  <si>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</si>
  <si>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</si>
  <si>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</si>
  <si>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</si>
  <si>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</si>
  <si>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</si>
  <si>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</si>
  <si>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</si>
  <si>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</si>
  <si>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</si>
  <si>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</si>
  <si>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</si>
  <si>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</si>
  <si>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</si>
  <si>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</si>
  <si>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</si>
  <si>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</si>
  <si>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</si>
  <si>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</si>
  <si>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</si>
  <si>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</si>
  <si>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</si>
  <si>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</si>
  <si>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</si>
  <si>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</si>
  <si>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</si>
  <si>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</si>
  <si>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</si>
  <si>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</si>
  <si>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</si>
  <si>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</si>
  <si>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</si>
  <si>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</si>
  <si>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</si>
  <si>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</si>
  <si>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</si>
  <si>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</si>
  <si>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</si>
  <si>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</si>
  <si>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</si>
  <si>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</si>
  <si>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</si>
  <si>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</si>
  <si>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</si>
  <si>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</si>
  <si>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</si>
  <si>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</si>
  <si>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</si>
  <si>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</si>
  <si>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</si>
  <si>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</si>
  <si>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</si>
  <si>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</si>
  <si>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</si>
  <si>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</si>
  <si>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</si>
  <si>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</si>
  <si>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</si>
  <si>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</si>
  <si>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</si>
  <si>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</si>
  <si>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</si>
  <si>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</si>
  <si>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</si>
  <si>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</si>
  <si>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</si>
  <si>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</si>
  <si>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</si>
  <si>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</si>
  <si>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</si>
  <si>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</si>
  <si>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</si>
  <si>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</si>
  <si>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</si>
  <si>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</si>
  <si>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</si>
  <si>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</si>
  <si>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</si>
  <si>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</si>
  <si>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</si>
  <si>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</si>
  <si>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</si>
  <si>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</si>
  <si>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</si>
  <si>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</si>
  <si>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</si>
  <si>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</si>
  <si>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</si>
  <si>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</si>
  <si>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</si>
  <si>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</si>
  <si>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</si>
  <si>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</si>
  <si>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</si>
  <si>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</si>
  <si>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</si>
  <si>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</si>
  <si>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</si>
  <si>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</si>
  <si>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</si>
  <si>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</si>
  <si>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</si>
  <si>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</si>
  <si>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</si>
  <si>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</si>
  <si>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</si>
  <si>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</si>
  <si>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</si>
  <si>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</si>
  <si>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</si>
  <si>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</si>
  <si>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</si>
  <si>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</si>
  <si>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</si>
  <si>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</si>
  <si>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</si>
  <si>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</si>
  <si>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</si>
  <si>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</si>
  <si>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</si>
  <si>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</si>
  <si>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</si>
  <si>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</si>
  <si>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</si>
  <si>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</si>
  <si>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</si>
  <si>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</si>
  <si>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</si>
  <si>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</si>
  <si>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</si>
  <si>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</si>
  <si>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</si>
  <si>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</si>
  <si>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</si>
  <si>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</si>
  <si>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</si>
  <si>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</si>
  <si>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</si>
  <si>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</si>
  <si>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</si>
  <si>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</si>
  <si>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</si>
  <si>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</si>
  <si>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</si>
  <si>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</si>
  <si>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</si>
  <si>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</si>
  <si>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</si>
  <si>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</si>
  <si>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</si>
  <si>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</si>
  <si>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</si>
  <si>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</si>
  <si>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</si>
  <si>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</si>
  <si>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</si>
  <si>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</si>
  <si>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</si>
  <si>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</si>
  <si>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</si>
  <si>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</si>
  <si>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</si>
  <si>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</si>
  <si>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</si>
  <si>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</si>
  <si>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</si>
  <si>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</si>
  <si>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</si>
  <si>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</si>
  <si>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</si>
  <si>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</si>
  <si>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</si>
  <si>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</si>
  <si>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</si>
  <si>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</si>
  <si>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</si>
  <si>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</si>
  <si>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</si>
  <si>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</si>
  <si>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</si>
  <si>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</si>
  <si>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</si>
  <si>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</si>
  <si>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</si>
  <si>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</si>
  <si>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</si>
  <si>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</si>
  <si>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</si>
  <si>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</si>
  <si>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</si>
  <si>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</si>
  <si>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</si>
  <si>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</si>
  <si>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</si>
  <si>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</si>
  <si>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</si>
  <si>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</si>
  <si>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</si>
  <si>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</si>
  <si>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</si>
  <si>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</si>
  <si>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</si>
  <si>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</si>
  <si>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</si>
  <si>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</si>
  <si>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</si>
  <si>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</si>
  <si>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</si>
  <si>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</si>
  <si>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</si>
  <si>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</si>
  <si>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</si>
  <si>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</si>
  <si>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</si>
  <si>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</si>
  <si>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</si>
  <si>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</si>
  <si>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</si>
  <si>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</si>
  <si>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</si>
  <si>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</si>
  <si>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</si>
  <si>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</si>
  <si>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</si>
  <si>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</si>
  <si>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</si>
  <si>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</si>
  <si>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</si>
  <si>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</si>
  <si>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</si>
  <si>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</si>
  <si>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</si>
  <si>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</si>
  <si>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</si>
  <si>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</si>
  <si>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</si>
  <si>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</si>
  <si>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</si>
  <si>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</si>
  <si>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</si>
  <si>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</si>
  <si>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</si>
  <si>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</si>
  <si>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</si>
  <si>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</si>
  <si>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</si>
  <si>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</si>
  <si>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</si>
  <si>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</si>
  <si>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</si>
  <si>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</si>
  <si>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</si>
  <si>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</si>
  <si>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</si>
  <si>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</si>
  <si>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</si>
  <si>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</si>
  <si>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</si>
  <si>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</si>
  <si>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</si>
  <si>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</si>
  <si>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</si>
  <si>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</si>
  <si>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</si>
  <si>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</si>
  <si>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</si>
  <si>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</si>
  <si>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</si>
  <si>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</si>
  <si>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</si>
  <si>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</si>
  <si>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</si>
  <si>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</si>
  <si>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</si>
  <si>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</si>
  <si>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</si>
  <si>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</si>
  <si>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</si>
  <si>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</si>
  <si>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</si>
  <si>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</si>
  <si>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</si>
  <si>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</si>
  <si>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</si>
  <si>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</si>
  <si>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</si>
  <si>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</si>
  <si>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</si>
  <si>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</si>
  <si>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</si>
  <si>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</si>
  <si>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</si>
  <si>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</si>
  <si>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</si>
  <si>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</si>
  <si>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</si>
  <si>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</si>
  <si>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</si>
  <si>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</si>
  <si>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</si>
  <si>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</si>
  <si>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</si>
  <si>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</si>
  <si>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</si>
  <si>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</si>
  <si>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</si>
  <si>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</si>
  <si>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</si>
  <si>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</si>
  <si>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</si>
  <si>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</si>
  <si>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</si>
  <si>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</si>
  <si>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</si>
  <si>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</si>
  <si>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</si>
  <si>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</si>
  <si>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</si>
  <si>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</si>
  <si>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</si>
  <si>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</si>
  <si>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</si>
  <si>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</si>
  <si>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</si>
  <si>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</si>
  <si>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</si>
  <si>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</si>
  <si>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</si>
  <si>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</si>
  <si>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</si>
  <si>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</si>
  <si>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</si>
  <si>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</si>
  <si>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</si>
  <si>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</si>
  <si>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</si>
  <si>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</si>
  <si>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</si>
  <si>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</si>
  <si>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</si>
  <si>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</si>
  <si>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</si>
  <si>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</si>
  <si>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</si>
  <si>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</si>
  <si>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</si>
  <si>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</si>
  <si>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</si>
  <si>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</si>
  <si>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</si>
  <si>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</si>
  <si>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</si>
  <si>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</si>
  <si>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</si>
  <si>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</si>
  <si>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</si>
  <si>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</si>
  <si>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</si>
  <si>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</si>
  <si>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</si>
  <si>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</si>
  <si>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</si>
  <si>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</si>
  <si>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</si>
  <si>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</si>
  <si>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</si>
  <si>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</si>
  <si>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</si>
  <si>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</si>
  <si>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</si>
  <si>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</si>
  <si>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</si>
  <si>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</si>
  <si>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</si>
  <si>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</si>
  <si>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</si>
  <si>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</si>
  <si>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</si>
  <si>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</si>
  <si>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</si>
  <si>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</si>
  <si>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</si>
  <si>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</si>
  <si>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</si>
  <si>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</si>
  <si>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</si>
  <si>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</si>
  <si>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</si>
  <si>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</si>
  <si>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</si>
  <si>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</si>
  <si>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</si>
  <si>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</si>
  <si>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</si>
  <si>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</si>
  <si>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</si>
  <si>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</si>
  <si>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</si>
  <si>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</si>
  <si>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</si>
  <si>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</si>
  <si>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</si>
  <si>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</si>
  <si>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</si>
  <si>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</si>
  <si>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</si>
  <si>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</si>
  <si>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</si>
  <si>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</si>
  <si>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</si>
  <si>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</si>
  <si>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</si>
  <si>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</si>
  <si>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</si>
  <si>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</si>
  <si>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</si>
  <si>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</si>
  <si>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</si>
  <si>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</si>
  <si>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</si>
  <si>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</si>
  <si>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</si>
  <si>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</si>
  <si>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</si>
  <si>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</si>
  <si>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</si>
  <si>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</si>
  <si>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</si>
  <si>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</si>
  <si>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</si>
  <si>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</si>
  <si>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</si>
  <si>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</si>
  <si>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</si>
  <si>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</si>
  <si>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</si>
  <si>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</si>
  <si>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</si>
  <si>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</si>
  <si>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</si>
  <si>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</si>
  <si>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</si>
  <si>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</si>
  <si>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</si>
  <si>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</si>
  <si>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</si>
  <si>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</si>
  <si>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</si>
  <si>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</si>
  <si>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</si>
  <si>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</si>
  <si>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</si>
  <si>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</si>
  <si>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</si>
  <si>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</si>
  <si>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</si>
  <si>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</si>
  <si>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</si>
  <si>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</si>
  <si>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</si>
  <si>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</si>
  <si>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</si>
  <si>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</si>
  <si>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</si>
  <si>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</si>
  <si>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</si>
  <si>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</si>
  <si>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</si>
  <si>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</si>
  <si>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</si>
  <si>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</si>
  <si>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</si>
  <si>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</si>
  <si>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</si>
  <si>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</si>
  <si>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</si>
  <si>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</si>
  <si>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</si>
  <si>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</si>
  <si>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</si>
  <si>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</si>
  <si>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</si>
  <si>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</si>
  <si>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</si>
  <si>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</si>
  <si>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</si>
  <si>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</si>
  <si>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</si>
  <si>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</si>
  <si>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</si>
  <si>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</si>
  <si>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</si>
  <si>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</si>
  <si>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</si>
  <si>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</si>
  <si>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</si>
  <si>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</si>
  <si>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</si>
  <si>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</si>
  <si>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</si>
  <si>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</si>
  <si>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</si>
  <si>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</si>
  <si>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</si>
  <si>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</si>
  <si>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</si>
  <si>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</si>
  <si>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</si>
  <si>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</si>
  <si>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</si>
  <si>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</si>
  <si>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</si>
  <si>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</si>
  <si>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</si>
  <si>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</si>
  <si>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</si>
  <si>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</si>
  <si>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</si>
  <si>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</si>
  <si>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</si>
  <si>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</si>
  <si>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</si>
  <si>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</si>
  <si>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</si>
  <si>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</si>
  <si>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</si>
  <si>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</si>
  <si>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</si>
  <si>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</si>
  <si>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</si>
  <si>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</si>
  <si>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</si>
  <si>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</si>
  <si>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</si>
  <si>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</si>
  <si>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</si>
  <si>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</si>
  <si>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</si>
  <si>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</si>
  <si>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</si>
  <si>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</si>
  <si>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</si>
  <si>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</si>
  <si>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</si>
  <si>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</si>
  <si>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</si>
  <si>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</si>
  <si>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</si>
  <si>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</si>
  <si>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</si>
  <si>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</si>
  <si>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</si>
  <si>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</si>
  <si>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</si>
  <si>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</si>
  <si>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</si>
  <si>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</si>
  <si>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</si>
  <si>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</si>
  <si>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</si>
  <si>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</si>
  <si>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</si>
  <si>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</si>
  <si>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</si>
  <si>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</si>
  <si>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</si>
  <si>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</si>
  <si>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</si>
  <si>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</si>
  <si>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</si>
  <si>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</si>
  <si>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</si>
  <si>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</si>
  <si>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</si>
  <si>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</si>
  <si>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</si>
  <si>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</si>
  <si>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</si>
  <si>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</si>
  <si>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</si>
  <si>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</si>
  <si>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</si>
  <si>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</si>
  <si>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</si>
  <si>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</si>
  <si>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</si>
  <si>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</si>
  <si>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</si>
  <si>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</si>
  <si>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</si>
  <si>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</si>
  <si>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</si>
  <si>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</si>
  <si>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</si>
  <si>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</si>
  <si>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</si>
  <si>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</si>
  <si>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</si>
  <si>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</si>
  <si>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</si>
  <si>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</si>
  <si>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</si>
  <si>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</si>
  <si>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</si>
  <si>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</si>
  <si>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</si>
  <si>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</si>
  <si>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</si>
  <si>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</si>
  <si>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</si>
  <si>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</si>
  <si>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</si>
  <si>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</si>
  <si>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</si>
  <si>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</si>
  <si>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</si>
  <si>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</si>
  <si>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</si>
  <si>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</si>
  <si>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</si>
  <si>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</si>
  <si>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</si>
  <si>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</si>
  <si>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</si>
  <si>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</si>
  <si>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</si>
  <si>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</si>
  <si>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</si>
  <si>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</si>
  <si>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</si>
  <si>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</si>
  <si>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</si>
  <si>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</si>
  <si>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</si>
  <si>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</si>
  <si>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</si>
  <si>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</si>
  <si>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</si>
  <si>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</si>
  <si>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</si>
  <si>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</si>
  <si>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</si>
  <si>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</si>
  <si>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</si>
  <si>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</si>
  <si>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</si>
  <si>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</si>
  <si>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</si>
  <si>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</si>
  <si>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</si>
  <si>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</si>
  <si>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</si>
  <si>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</si>
  <si>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</si>
  <si>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</si>
  <si>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</si>
  <si>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</si>
  <si>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</si>
  <si>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</si>
  <si>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</si>
  <si>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</si>
  <si>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</si>
  <si>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</si>
  <si>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</si>
  <si>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</si>
  <si>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</si>
  <si>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</si>
  <si>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</si>
  <si>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</si>
  <si>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</si>
  <si>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</si>
  <si>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</si>
  <si>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</si>
  <si>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</si>
  <si>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</si>
  <si>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</si>
  <si>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</si>
  <si>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</si>
  <si>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</si>
  <si>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</si>
  <si>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</si>
  <si>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</si>
  <si>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</si>
  <si>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</si>
  <si>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</si>
  <si>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</si>
  <si>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</si>
  <si>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</si>
  <si>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</si>
  <si>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</si>
  <si>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</si>
  <si>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</si>
  <si>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</si>
  <si>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</si>
  <si>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</si>
  <si>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</si>
  <si>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</si>
  <si>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</si>
  <si>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</si>
  <si>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</si>
  <si>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</si>
  <si>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</si>
  <si>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</si>
  <si>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</si>
  <si>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</si>
  <si>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</si>
  <si>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</si>
  <si>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</si>
  <si>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</si>
  <si>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</si>
  <si>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</si>
  <si>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</si>
  <si>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</si>
  <si>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</si>
  <si>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</si>
  <si>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</si>
  <si>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</si>
  <si>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</si>
  <si>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</si>
  <si>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</si>
  <si>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</si>
  <si>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</si>
  <si>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</si>
  <si>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</si>
  <si>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</si>
  <si>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</si>
  <si>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</si>
  <si>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</si>
  <si>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</si>
  <si>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</si>
  <si>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</si>
  <si>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</si>
  <si>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</si>
  <si>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</si>
  <si>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</si>
  <si>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</si>
  <si>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</si>
  <si>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</si>
  <si>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</si>
  <si>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</si>
  <si>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</si>
  <si>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</si>
  <si>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</si>
  <si>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</si>
  <si>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</si>
  <si>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</si>
  <si>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</si>
  <si>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</si>
  <si>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</si>
  <si>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</si>
  <si>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</si>
  <si>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</si>
  <si>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</si>
  <si>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</si>
  <si>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</si>
  <si>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</si>
  <si>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</si>
  <si>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</si>
  <si>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</si>
  <si>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</si>
  <si>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</si>
  <si>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</si>
  <si>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</si>
  <si>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</si>
  <si>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</si>
  <si>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</si>
  <si>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</si>
  <si>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</si>
  <si>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</si>
  <si>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</si>
  <si>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</si>
  <si>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</si>
  <si>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</si>
  <si>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</si>
  <si>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</si>
  <si>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</si>
  <si>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</si>
  <si>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</si>
  <si>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</si>
  <si>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</si>
  <si>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</si>
  <si>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</si>
  <si>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</si>
  <si>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</si>
  <si>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</si>
  <si>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</si>
  <si>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</si>
  <si>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</si>
  <si>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</si>
  <si>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</si>
  <si>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</si>
  <si>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</si>
  <si>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</si>
  <si>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</si>
  <si>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</si>
  <si>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</si>
  <si>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</si>
  <si>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</si>
  <si>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</si>
  <si>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</si>
  <si>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</si>
  <si>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</si>
  <si>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</si>
  <si>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</si>
  <si>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</si>
  <si>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</si>
  <si>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</si>
  <si>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</si>
  <si>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</si>
  <si>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</si>
  <si>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</si>
  <si>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</si>
  <si>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</si>
  <si>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</si>
  <si>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</si>
  <si>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</si>
  <si>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</si>
  <si>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</si>
  <si>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</si>
  <si>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</si>
  <si>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</si>
  <si>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</si>
  <si>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</si>
  <si>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</si>
  <si>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</si>
  <si>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</si>
  <si>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</si>
  <si>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</si>
  <si>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</si>
  <si>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</si>
  <si>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</si>
  <si>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</si>
  <si>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</si>
  <si>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</si>
  <si>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</si>
  <si>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</si>
  <si>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</si>
  <si>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</si>
  <si>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</si>
  <si>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</si>
  <si>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</si>
  <si>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</si>
  <si>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</si>
  <si>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</si>
  <si>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</si>
  <si>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</si>
  <si>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</si>
  <si>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</si>
  <si>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</si>
  <si>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</si>
  <si>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</si>
  <si>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</si>
  <si>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</si>
  <si>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</si>
  <si>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</si>
  <si>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</si>
  <si>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</si>
  <si>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</si>
  <si>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</si>
  <si>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</si>
  <si>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</si>
  <si>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</si>
  <si>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</si>
  <si>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</si>
  <si>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</si>
  <si>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</si>
  <si>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</si>
  <si>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</si>
  <si>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</si>
  <si>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</si>
  <si>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</si>
  <si>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</si>
  <si>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</si>
  <si>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</si>
  <si>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</si>
  <si>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</si>
  <si>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</si>
  <si>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</si>
  <si>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</si>
  <si>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</si>
  <si>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</si>
  <si>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</si>
  <si>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</si>
  <si>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</si>
  <si>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</si>
  <si>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</si>
  <si>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</si>
  <si>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</si>
  <si>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</si>
  <si>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</si>
  <si>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</si>
  <si>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</si>
  <si>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</si>
  <si>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</si>
  <si>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</si>
  <si>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</si>
  <si>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</si>
  <si>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</si>
  <si>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</si>
  <si>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</si>
  <si>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</si>
  <si>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</si>
  <si>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</si>
  <si>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</si>
  <si>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</si>
  <si>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</si>
  <si>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</si>
  <si>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</si>
  <si>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</si>
  <si>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</si>
  <si>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</si>
  <si>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</si>
  <si>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</si>
  <si>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</si>
  <si>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</si>
  <si>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</si>
  <si>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</si>
  <si>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</si>
  <si>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</si>
  <si>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</si>
  <si>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</si>
  <si>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</si>
  <si>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</si>
  <si>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</si>
  <si>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</si>
  <si>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</si>
  <si>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</si>
  <si>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</si>
  <si>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</si>
  <si>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</si>
  <si>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</si>
  <si>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</si>
  <si>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</si>
  <si>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</si>
  <si>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</si>
  <si>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</si>
  <si>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</si>
  <si>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</si>
  <si>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</si>
  <si>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</si>
  <si>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</si>
  <si>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</si>
  <si>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</si>
  <si>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</si>
  <si>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</si>
  <si>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</si>
  <si>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</si>
  <si>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</si>
  <si>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</si>
  <si>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</si>
  <si>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</si>
  <si>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</si>
  <si>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</si>
  <si>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</si>
  <si>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</si>
  <si>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</si>
  <si>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</si>
  <si>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</si>
  <si>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</si>
  <si>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</si>
  <si>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</si>
  <si>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</si>
  <si>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</si>
  <si>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</si>
  <si>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</si>
  <si>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</si>
  <si>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</si>
  <si>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</si>
  <si>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</si>
  <si>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</si>
  <si>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</si>
  <si>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</si>
  <si>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</si>
  <si>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</si>
  <si>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</si>
  <si>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</si>
  <si>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</si>
  <si>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</si>
  <si>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</si>
  <si>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</si>
  <si>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</si>
  <si>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</si>
  <si>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</si>
  <si>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</si>
  <si>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</si>
  <si>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</si>
  <si>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</si>
  <si>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</si>
  <si>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</si>
  <si>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</si>
  <si>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</si>
  <si>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</si>
  <si>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</si>
  <si>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</si>
  <si>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</si>
  <si>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</si>
  <si>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</si>
  <si>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</si>
  <si>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</si>
  <si>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</si>
  <si>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</si>
  <si>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</si>
  <si>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</si>
  <si>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</si>
  <si>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</si>
  <si>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</si>
  <si>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</si>
  <si>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</si>
  <si>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</si>
  <si>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</si>
  <si>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</si>
  <si>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</si>
  <si>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</si>
  <si>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</si>
  <si>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</si>
  <si>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</si>
  <si>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</si>
  <si>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</si>
  <si>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</si>
  <si>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</si>
  <si>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</si>
  <si>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</si>
  <si>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</si>
  <si>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</si>
  <si>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</si>
  <si>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</si>
  <si>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</si>
  <si>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</si>
  <si>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</si>
  <si>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</si>
  <si>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</si>
  <si>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</si>
  <si>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</si>
  <si>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</si>
  <si>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</si>
  <si>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</si>
  <si>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</si>
  <si>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</si>
  <si>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</si>
  <si>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</si>
  <si>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</si>
  <si>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</si>
  <si>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</si>
  <si>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</si>
  <si>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</si>
  <si>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</si>
  <si>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</si>
  <si>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</si>
  <si>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</si>
  <si>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</si>
  <si>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</si>
  <si>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</si>
  <si>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</si>
  <si>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</si>
  <si>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</si>
  <si>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</si>
  <si>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</si>
  <si>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</si>
  <si>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</si>
  <si>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</si>
  <si>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</si>
  <si>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</si>
  <si>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</si>
  <si>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</si>
  <si>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</si>
  <si>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</si>
  <si>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</si>
  <si>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</si>
  <si>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</si>
  <si>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</si>
  <si>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</si>
  <si>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</si>
  <si>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</si>
  <si>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</si>
  <si>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</si>
  <si>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</si>
  <si>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</si>
  <si>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</si>
  <si>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</si>
  <si>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</si>
  <si>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</si>
  <si>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</si>
  <si>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</si>
  <si>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</si>
  <si>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</si>
  <si>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</si>
  <si>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</si>
  <si>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</si>
  <si>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</si>
  <si>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</si>
  <si>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</si>
  <si>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</si>
  <si>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</si>
  <si>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</si>
  <si>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</si>
  <si>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</si>
  <si>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</si>
  <si>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</si>
  <si>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</si>
  <si>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</si>
  <si>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</si>
  <si>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</si>
  <si>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</si>
  <si>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</si>
  <si>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</si>
  <si>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</si>
  <si>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</si>
  <si>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</si>
  <si>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</si>
  <si>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</si>
  <si>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</si>
  <si>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</si>
  <si>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</si>
  <si>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</si>
  <si>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</si>
  <si>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</si>
  <si>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</si>
  <si>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</si>
  <si>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</si>
  <si>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</si>
  <si>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</si>
  <si>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</si>
  <si>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</si>
  <si>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</si>
  <si>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</si>
  <si>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</si>
  <si>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</si>
  <si>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</si>
  <si>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</si>
  <si>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</si>
  <si>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</si>
  <si>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</si>
  <si>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</si>
  <si>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</si>
  <si>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</si>
  <si>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</si>
  <si>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</si>
  <si>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</si>
  <si>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</si>
  <si>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</si>
  <si>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</si>
  <si>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</si>
  <si>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</si>
  <si>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</si>
  <si>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</si>
  <si>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</si>
  <si>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</si>
  <si>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</si>
  <si>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</si>
  <si>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</si>
  <si>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</si>
  <si>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</si>
  <si>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</si>
  <si>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</si>
  <si>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</si>
  <si>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</si>
  <si>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</si>
  <si>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</si>
  <si>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</si>
  <si>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</si>
  <si>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</si>
  <si>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</si>
  <si>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</si>
  <si>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</si>
  <si>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</si>
  <si>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</si>
  <si>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</si>
  <si>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</si>
  <si>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</si>
  <si>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</si>
  <si>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</si>
  <si>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</si>
  <si>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</si>
  <si>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</si>
  <si>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</si>
  <si>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</si>
  <si>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</si>
  <si>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</si>
  <si>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</si>
  <si>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</si>
  <si>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</si>
  <si>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</si>
  <si>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</si>
  <si>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</si>
  <si>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</si>
  <si>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</si>
  <si>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</si>
  <si>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</si>
  <si>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</si>
  <si>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</si>
  <si>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</si>
  <si>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</si>
  <si>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</si>
  <si>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</si>
  <si>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</si>
  <si>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</si>
  <si>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</si>
  <si>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</si>
  <si>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</si>
  <si>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</si>
  <si>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</si>
  <si>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</si>
  <si>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</si>
  <si>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</si>
  <si>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</si>
  <si>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</si>
  <si>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</si>
  <si>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</si>
  <si>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</si>
  <si>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</si>
  <si>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</si>
  <si>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</si>
  <si>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</si>
  <si>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</si>
  <si>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</si>
  <si>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</si>
  <si>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</si>
  <si>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</si>
  <si>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</si>
  <si>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</si>
  <si>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</si>
  <si>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</si>
  <si>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</si>
  <si>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</si>
  <si>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</si>
  <si>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</si>
  <si>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</si>
  <si>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</si>
  <si>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</si>
  <si>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</si>
  <si>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</si>
  <si>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</si>
  <si>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</si>
  <si>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</si>
  <si>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</si>
  <si>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</si>
  <si>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</si>
  <si>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</si>
  <si>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</si>
  <si>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</si>
  <si>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</si>
  <si>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</si>
  <si>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</si>
  <si>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</si>
  <si>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</si>
  <si>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</si>
  <si>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</si>
  <si>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</si>
  <si>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</si>
  <si>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</si>
  <si>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</si>
  <si>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</si>
  <si>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</si>
  <si>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</si>
  <si>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</si>
  <si>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</si>
  <si>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</si>
  <si>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</si>
  <si>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</si>
  <si>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</si>
  <si>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</si>
  <si>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</si>
  <si>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</si>
  <si>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</si>
  <si>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</si>
  <si>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</si>
  <si>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</si>
  <si>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</si>
  <si>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</si>
  <si>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</si>
  <si>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</si>
  <si>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</si>
  <si>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</si>
  <si>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</si>
  <si>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</si>
  <si>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</si>
  <si>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</si>
  <si>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</si>
  <si>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</si>
  <si>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</si>
  <si>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</si>
  <si>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</si>
  <si>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</si>
  <si>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</si>
  <si>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</si>
  <si>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</si>
  <si>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</si>
  <si>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</si>
  <si>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</si>
  <si>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</si>
  <si>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</si>
  <si>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</si>
  <si>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</si>
  <si>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</si>
  <si>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</si>
  <si>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</si>
  <si>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</si>
  <si>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</si>
  <si>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</si>
  <si>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</si>
  <si>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</si>
  <si>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</si>
  <si>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</si>
  <si>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</si>
  <si>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</si>
  <si>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</si>
  <si>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</si>
  <si>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</si>
  <si>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</si>
  <si>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</si>
  <si>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</si>
  <si>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</si>
  <si>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</si>
  <si>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</si>
  <si>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</si>
  <si>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</si>
  <si>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</si>
  <si>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</si>
  <si>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</si>
  <si>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</si>
  <si>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</si>
  <si>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</si>
  <si>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</si>
  <si>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</si>
  <si>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</si>
  <si>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</si>
  <si>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</si>
  <si>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</si>
  <si>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</si>
  <si>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</si>
  <si>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</si>
  <si>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</si>
  <si>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</si>
  <si>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</si>
  <si>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</si>
  <si>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</si>
  <si>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</si>
  <si>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</si>
  <si>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</si>
  <si>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</si>
  <si>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</si>
  <si>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</si>
  <si>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</si>
  <si>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</si>
  <si>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</si>
  <si>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</si>
  <si>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</si>
  <si>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</si>
  <si>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</si>
  <si>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</si>
  <si>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</si>
  <si>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</si>
  <si>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</si>
  <si>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</si>
  <si>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</si>
  <si>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</si>
  <si>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</si>
  <si>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</si>
  <si>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</si>
  <si>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</si>
  <si>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</si>
  <si>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</si>
  <si>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</si>
  <si>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</si>
  <si>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</si>
  <si>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</si>
  <si>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</si>
  <si>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</si>
  <si>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</si>
  <si>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</si>
  <si>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</si>
  <si>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</si>
  <si>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</si>
  <si>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</si>
  <si>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</si>
  <si>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</si>
  <si>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</si>
  <si>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</si>
  <si>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</si>
  <si>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</si>
  <si>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</si>
  <si>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</si>
  <si>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</si>
  <si>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</si>
  <si>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</si>
  <si>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</si>
  <si>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</si>
  <si>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</si>
  <si>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</si>
  <si>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</si>
  <si>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</si>
  <si>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</si>
  <si>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</si>
  <si>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</si>
  <si>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</si>
  <si>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</si>
  <si>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</si>
  <si>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</si>
  <si>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</si>
  <si>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</si>
  <si>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</si>
  <si>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</si>
  <si>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</si>
  <si>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</si>
  <si>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</si>
  <si>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</si>
  <si>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</si>
  <si>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</si>
  <si>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</si>
  <si>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</si>
  <si>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</si>
  <si>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</si>
  <si>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</si>
  <si>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</si>
  <si>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</si>
  <si>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</si>
  <si>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</si>
  <si>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</si>
  <si>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</si>
  <si>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</si>
  <si>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</si>
  <si>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</si>
  <si>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</si>
  <si>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</si>
  <si>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</si>
  <si>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</si>
  <si>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</si>
  <si>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</si>
  <si>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</si>
  <si>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</si>
  <si>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</si>
  <si>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</si>
  <si>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</si>
  <si>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</si>
  <si>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</si>
  <si>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</si>
  <si>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</si>
  <si>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</si>
  <si>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</si>
  <si>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</si>
  <si>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</si>
  <si>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</si>
  <si>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</si>
  <si>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</si>
  <si>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</si>
  <si>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</si>
  <si>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</si>
  <si>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</si>
  <si>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</si>
  <si>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</si>
  <si>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</si>
  <si>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</si>
  <si>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</si>
  <si>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</si>
  <si>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</si>
  <si>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</si>
  <si>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</si>
  <si>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</si>
  <si>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</si>
  <si>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</si>
  <si>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</si>
  <si>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</si>
  <si>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</si>
  <si>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</si>
  <si>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</si>
  <si>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</si>
  <si>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</si>
  <si>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</si>
  <si>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</si>
  <si>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</si>
  <si>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</si>
  <si>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</si>
  <si>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</si>
  <si>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</si>
  <si>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</si>
  <si>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</si>
  <si>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</si>
  <si>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</si>
  <si>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</si>
  <si>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</si>
  <si>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</si>
  <si>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</si>
  <si>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</si>
  <si>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</si>
  <si>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</si>
  <si>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</si>
  <si>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</si>
  <si>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</si>
  <si>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</si>
  <si>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</si>
  <si>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</si>
  <si>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</si>
  <si>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</si>
  <si>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</si>
  <si>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</si>
  <si>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</si>
  <si>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</si>
  <si>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</si>
  <si>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</si>
  <si>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</si>
  <si>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</si>
  <si>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</si>
  <si>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</si>
  <si>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</si>
  <si>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</si>
  <si>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</si>
  <si>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</si>
  <si>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</si>
  <si>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</si>
  <si>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</si>
  <si>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</si>
  <si>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</si>
  <si>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</si>
  <si>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</si>
  <si>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</si>
  <si>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</si>
  <si>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</si>
  <si>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</si>
  <si>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</si>
  <si>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</si>
  <si>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</si>
  <si>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</si>
  <si>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</si>
  <si>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</si>
  <si>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</si>
  <si>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</si>
  <si>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</si>
  <si>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</si>
  <si>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</si>
  <si>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</si>
  <si>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</si>
  <si>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</si>
  <si>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</si>
  <si>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</si>
  <si>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</si>
  <si>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</si>
  <si>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</si>
  <si>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</si>
  <si>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</si>
  <si>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</si>
  <si>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</si>
  <si>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</si>
  <si>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</si>
  <si>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</si>
  <si>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</si>
  <si>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</si>
  <si>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</si>
  <si>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</si>
  <si>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</si>
  <si>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</si>
  <si>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</si>
  <si>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</si>
  <si>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</si>
  <si>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</si>
  <si>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</si>
  <si>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</si>
  <si>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</si>
  <si>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</si>
  <si>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</si>
  <si>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</si>
  <si>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</si>
  <si>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</si>
  <si>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</si>
  <si>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</si>
  <si>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</si>
  <si>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</si>
  <si>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</si>
  <si>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</si>
  <si>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</si>
  <si>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</si>
  <si>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</si>
  <si>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</si>
  <si>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</si>
  <si>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</si>
  <si>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</si>
  <si>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</si>
  <si>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</si>
  <si>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</si>
  <si>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</si>
  <si>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</si>
  <si>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</si>
  <si>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</si>
  <si>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</si>
  <si>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</si>
  <si>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</si>
  <si>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</si>
  <si>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</si>
  <si>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</si>
  <si>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</si>
  <si>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</si>
  <si>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</si>
  <si>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</si>
  <si>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</si>
  <si>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</si>
  <si>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</si>
  <si>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</si>
  <si>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</si>
  <si>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</si>
  <si>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</si>
  <si>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</si>
  <si>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</si>
  <si>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</si>
  <si>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</si>
  <si>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</si>
  <si>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</si>
  <si>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</si>
  <si>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</si>
  <si>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</si>
  <si>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</si>
  <si>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</si>
  <si>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</si>
  <si>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</si>
  <si>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</si>
  <si>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</si>
  <si>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</si>
  <si>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</si>
  <si>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</si>
  <si>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</si>
  <si>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</si>
  <si>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</si>
  <si>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</si>
  <si>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</si>
  <si>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</si>
  <si>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</si>
  <si>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</si>
  <si>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</si>
  <si>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</si>
  <si>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</si>
  <si>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</si>
  <si>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</si>
  <si>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</si>
  <si>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</si>
  <si>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</si>
  <si>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</si>
  <si>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</si>
  <si>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</si>
  <si>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</si>
  <si>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</si>
  <si>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</si>
  <si>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</si>
  <si>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</si>
  <si>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</si>
  <si>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</si>
  <si>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</si>
  <si>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</si>
  <si>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</si>
  <si>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</si>
  <si>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</si>
  <si>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</si>
  <si>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</si>
  <si>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</si>
  <si>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</si>
  <si>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</si>
  <si>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</si>
  <si>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</si>
  <si>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</si>
  <si>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</si>
  <si>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</si>
  <si>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</si>
  <si>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</si>
  <si>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</si>
  <si>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</si>
  <si>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</si>
  <si>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</si>
  <si>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</si>
  <si>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</si>
  <si>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</si>
  <si>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</si>
  <si>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</si>
  <si>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</si>
  <si>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</si>
  <si>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</si>
  <si>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</si>
  <si>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</si>
  <si>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</si>
  <si>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</si>
  <si>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</si>
  <si>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</si>
  <si>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</si>
  <si>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</si>
  <si>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</si>
  <si>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</si>
  <si>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</si>
  <si>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</si>
  <si>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</si>
  <si>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</si>
  <si>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</si>
  <si>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</si>
  <si>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</si>
  <si>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</si>
  <si>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</si>
  <si>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</si>
  <si>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</si>
  <si>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</si>
  <si>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</si>
  <si>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</si>
  <si>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</si>
  <si>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</si>
  <si>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</si>
  <si>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</si>
  <si>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</si>
  <si>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</si>
  <si>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</si>
  <si>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</si>
  <si>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</si>
  <si>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</si>
  <si>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</si>
  <si>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</si>
  <si>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</si>
  <si>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</si>
  <si>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</si>
  <si>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</si>
  <si>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</si>
  <si>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</si>
  <si>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</si>
  <si>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</si>
  <si>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</si>
  <si>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</si>
  <si>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</si>
  <si>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</si>
  <si>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</si>
  <si>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</si>
  <si>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</si>
  <si>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</si>
  <si>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</si>
  <si>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</si>
  <si>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</si>
  <si>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</si>
  <si>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</si>
  <si>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</si>
  <si>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</si>
  <si>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</si>
  <si>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</si>
  <si>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</si>
  <si>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</si>
  <si>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</si>
  <si>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</si>
  <si>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</si>
  <si>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</si>
  <si>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</si>
  <si>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</si>
  <si>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</si>
  <si>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</si>
  <si>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</si>
  <si>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</si>
  <si>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</si>
  <si>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</si>
  <si>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</si>
  <si>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</si>
  <si>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</si>
  <si>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</si>
  <si>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</si>
  <si>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</si>
  <si>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</si>
  <si>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</si>
  <si>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</si>
  <si>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</si>
  <si>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</si>
  <si>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</si>
  <si>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</si>
  <si>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</si>
  <si>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</si>
  <si>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</si>
  <si>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</si>
  <si>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</si>
  <si>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</si>
  <si>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</si>
  <si>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</si>
  <si>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</si>
  <si>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</si>
  <si>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</si>
  <si>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</si>
  <si>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</si>
  <si>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</si>
  <si>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</si>
  <si>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</si>
  <si>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</si>
  <si>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</si>
  <si>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</si>
  <si>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</si>
  <si>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</si>
  <si>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</si>
  <si>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</si>
  <si>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</si>
  <si>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</si>
  <si>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</si>
  <si>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</si>
  <si>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</si>
  <si>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</si>
  <si>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</si>
  <si>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</si>
  <si>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</si>
  <si>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</si>
  <si>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</si>
  <si>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</si>
  <si>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</si>
  <si>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</si>
  <si>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</si>
  <si>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</si>
  <si>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</si>
  <si>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</si>
  <si>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</si>
  <si>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</si>
  <si>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</si>
  <si>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</si>
  <si>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</si>
  <si>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</si>
  <si>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</si>
  <si>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</si>
  <si>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</si>
  <si>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</si>
  <si>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</si>
  <si>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</si>
  <si>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</si>
  <si>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</si>
  <si>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</si>
  <si>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</si>
  <si>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</si>
  <si>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</si>
  <si>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</si>
  <si>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</si>
  <si>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</si>
  <si>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</si>
  <si>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</si>
  <si>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</si>
  <si>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</si>
  <si>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</si>
  <si>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</si>
  <si>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</si>
  <si>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</si>
  <si>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</si>
  <si>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</si>
  <si>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</si>
  <si>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</si>
  <si>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</si>
  <si>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</si>
  <si>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</si>
  <si>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</si>
  <si>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</si>
  <si>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</si>
  <si>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</si>
  <si>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</si>
  <si>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</si>
  <si>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</si>
  <si>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</si>
  <si>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</si>
  <si>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</si>
  <si>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</si>
  <si>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</si>
  <si>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</si>
  <si>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</si>
  <si>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</si>
  <si>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</si>
  <si>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</si>
  <si>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</si>
  <si>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</si>
  <si>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</si>
  <si>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</si>
  <si>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</si>
  <si>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</si>
  <si>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</si>
  <si>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</si>
  <si>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</si>
  <si>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</si>
  <si>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</si>
  <si>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</si>
  <si>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</si>
  <si>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</si>
  <si>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</si>
  <si>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</si>
  <si>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</si>
  <si>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</si>
  <si>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</si>
  <si>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</si>
  <si>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</si>
  <si>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</si>
  <si>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</si>
  <si>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</si>
  <si>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</si>
  <si>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</si>
  <si>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</si>
  <si>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</si>
  <si>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</si>
  <si>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</si>
  <si>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</si>
  <si>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</si>
  <si>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</si>
  <si>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</si>
  <si>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</si>
  <si>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</si>
  <si>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</si>
  <si>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</si>
  <si>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</si>
  <si>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</si>
  <si>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</si>
  <si>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</si>
  <si>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</si>
  <si>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</si>
  <si>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</si>
  <si>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</si>
  <si>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</si>
  <si>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</si>
  <si>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</si>
  <si>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</si>
  <si>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</si>
  <si>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</si>
  <si>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</si>
  <si>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</si>
  <si>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</si>
  <si>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</si>
  <si>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</si>
  <si>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</si>
  <si>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</si>
  <si>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</si>
  <si>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</si>
  <si>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</si>
  <si>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</si>
  <si>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</si>
  <si>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</si>
  <si>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</si>
  <si>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</si>
  <si>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</si>
  <si>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</si>
  <si>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</si>
  <si>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</si>
  <si>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</si>
  <si>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</si>
  <si>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</si>
  <si>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</si>
  <si>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</si>
  <si>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</si>
  <si>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</si>
  <si>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</si>
  <si>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</si>
  <si>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</si>
  <si>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</si>
  <si>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</si>
  <si>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</si>
  <si>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</si>
  <si>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</si>
  <si>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</si>
  <si>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</si>
  <si>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</si>
  <si>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</si>
  <si>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</si>
  <si>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</si>
  <si>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</si>
  <si>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</si>
  <si>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</si>
  <si>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</si>
  <si>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</si>
  <si>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</si>
  <si>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</si>
  <si>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</si>
  <si>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</si>
  <si>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</si>
  <si>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</si>
  <si>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</si>
  <si>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</si>
  <si>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</si>
  <si>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</si>
  <si>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</si>
  <si>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</si>
  <si>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</si>
  <si>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</si>
  <si>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</si>
  <si>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</si>
  <si>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</si>
  <si>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</si>
  <si>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</si>
  <si>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</si>
  <si>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</si>
  <si>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</si>
  <si>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</si>
  <si>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</si>
  <si>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</si>
  <si>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</si>
  <si>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</si>
  <si>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</si>
  <si>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</si>
  <si>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</si>
  <si>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</si>
  <si>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</si>
  <si>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</si>
  <si>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</si>
  <si>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</si>
  <si>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</si>
  <si>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</si>
  <si>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</si>
  <si>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</si>
  <si>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</si>
  <si>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</si>
  <si>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</si>
  <si>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</si>
  <si>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</si>
  <si>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</si>
  <si>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</si>
  <si>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</si>
  <si>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</si>
  <si>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</si>
  <si>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</si>
  <si>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</si>
  <si>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</si>
  <si>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</si>
  <si>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</si>
  <si>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</si>
  <si>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</si>
  <si>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</si>
  <si>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</si>
  <si>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</si>
  <si>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</si>
  <si>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</si>
  <si>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</si>
  <si>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</si>
  <si>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</si>
  <si>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</si>
  <si>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</si>
  <si>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</si>
  <si>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</si>
  <si>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</si>
  <si>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</si>
  <si>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</si>
  <si>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</si>
  <si>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</si>
  <si>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</si>
  <si>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</si>
  <si>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</si>
  <si>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</si>
  <si>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</si>
  <si>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</si>
  <si>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</si>
  <si>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</si>
  <si>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</si>
  <si>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</si>
  <si>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</si>
  <si>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</si>
  <si>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</si>
  <si>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</si>
  <si>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</si>
  <si>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</si>
  <si>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</si>
  <si>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</si>
  <si>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</si>
  <si>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</si>
  <si>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</si>
  <si>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</si>
  <si>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</si>
  <si>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</si>
  <si>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</si>
  <si>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</si>
  <si>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</si>
  <si>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</si>
  <si>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</si>
  <si>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</si>
  <si>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</si>
  <si>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</si>
  <si>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</si>
  <si>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</si>
  <si>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</si>
  <si>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</si>
  <si>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</si>
  <si>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</si>
  <si>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</si>
  <si>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</si>
  <si>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</si>
  <si>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</si>
  <si>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</si>
  <si>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</si>
  <si>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</si>
  <si>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</si>
  <si>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</si>
  <si>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</si>
  <si>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</si>
  <si>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</si>
  <si>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</si>
  <si>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</si>
  <si>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</si>
  <si>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</si>
  <si>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</si>
  <si>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</si>
  <si>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</si>
  <si>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</si>
  <si>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</si>
  <si>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</si>
  <si>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</si>
  <si>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</si>
  <si>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</si>
  <si>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</si>
  <si>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</si>
  <si>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</si>
  <si>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</si>
  <si>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</si>
  <si>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</si>
  <si>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</si>
  <si>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</si>
  <si>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</si>
  <si>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</si>
  <si>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</si>
  <si>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</si>
  <si>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</si>
  <si>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</si>
  <si>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</si>
  <si>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</si>
  <si>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</si>
  <si>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</si>
  <si>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</si>
  <si>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</si>
  <si>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</si>
  <si>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</si>
  <si>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</si>
  <si>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</si>
  <si>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</si>
  <si>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</si>
  <si>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</si>
  <si>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</si>
  <si>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</si>
  <si>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</si>
  <si>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</si>
  <si>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</si>
  <si>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</si>
  <si>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</si>
  <si>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</si>
  <si>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</si>
  <si>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</si>
  <si>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</si>
  <si>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</si>
  <si>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</si>
  <si>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</si>
  <si>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</si>
  <si>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</si>
  <si>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</si>
  <si>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</si>
  <si>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</si>
  <si>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</si>
  <si>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</si>
  <si>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</si>
  <si>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</si>
  <si>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</si>
  <si>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</si>
  <si>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</si>
  <si>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</si>
  <si>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</si>
  <si>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</si>
  <si>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</si>
  <si>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</si>
  <si>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</si>
  <si>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</si>
  <si>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</si>
  <si>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</si>
  <si>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</si>
  <si>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</si>
  <si>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</si>
  <si>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</si>
  <si>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</si>
  <si>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</si>
  <si>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</si>
  <si>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</si>
  <si>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</si>
  <si>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</si>
  <si>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</si>
  <si>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</si>
  <si>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</si>
  <si>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</si>
  <si>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</si>
  <si>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</si>
  <si>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</si>
  <si>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</si>
  <si>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</si>
  <si>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</si>
  <si>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</si>
  <si>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</si>
  <si>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</si>
  <si>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</si>
  <si>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</si>
  <si>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</si>
  <si>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</si>
  <si>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</si>
  <si>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</si>
  <si>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</si>
  <si>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</si>
  <si>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</si>
  <si>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</si>
  <si>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</si>
  <si>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</si>
  <si>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</si>
  <si>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</si>
  <si>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</si>
  <si>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</si>
  <si>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</si>
  <si>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</si>
  <si>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</si>
  <si>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</si>
  <si>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</si>
  <si>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</si>
  <si>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</si>
  <si>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</si>
  <si>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</si>
  <si>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</si>
  <si>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</si>
  <si>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</si>
  <si>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</si>
  <si>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</si>
  <si>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</si>
  <si>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</si>
  <si>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</si>
  <si>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</si>
  <si>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</si>
  <si>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</si>
  <si>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</si>
  <si>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</si>
  <si>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</si>
  <si>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</si>
  <si>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</si>
  <si>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</si>
  <si>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</si>
  <si>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</si>
  <si>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</si>
  <si>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</si>
  <si>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</si>
  <si>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</si>
  <si>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</si>
  <si>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</si>
  <si>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</si>
  <si>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</si>
  <si>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</si>
  <si>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</si>
  <si>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</si>
  <si>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</si>
  <si>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</si>
  <si>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</si>
  <si>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</si>
  <si>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</si>
  <si>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</si>
  <si>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</si>
  <si>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</si>
  <si>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</si>
  <si>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</si>
  <si>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</si>
  <si>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</si>
  <si>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</si>
  <si>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</si>
  <si>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</si>
  <si>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</si>
  <si>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</si>
  <si>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</si>
  <si>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</si>
  <si>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</si>
  <si>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</si>
  <si>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</si>
  <si>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</si>
  <si>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</si>
  <si>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</si>
  <si>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</si>
  <si>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</si>
  <si>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</si>
  <si>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</si>
  <si>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</si>
  <si>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</si>
  <si>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</si>
  <si>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</si>
  <si>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</si>
  <si>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</si>
  <si>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</si>
  <si>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</si>
  <si>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</si>
  <si>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</si>
  <si>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</si>
  <si>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</si>
  <si>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</si>
  <si>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</si>
  <si>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</si>
  <si>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</si>
  <si>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</si>
  <si>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</si>
  <si>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</si>
  <si>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</si>
  <si>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</si>
  <si>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</si>
  <si>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</si>
  <si>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</si>
  <si>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</si>
  <si>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</si>
  <si>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</si>
  <si>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</si>
  <si>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</si>
  <si>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</si>
  <si>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</si>
  <si>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</si>
  <si>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</si>
  <si>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</si>
  <si>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</si>
  <si>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</si>
  <si>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</si>
  <si>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</si>
  <si>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</si>
  <si>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</si>
  <si>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</si>
  <si>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</si>
  <si>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</si>
  <si>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</si>
  <si>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</si>
  <si>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</si>
  <si>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</si>
  <si>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</si>
  <si>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</si>
  <si>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</si>
  <si>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</si>
  <si>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</si>
  <si>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</si>
  <si>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</si>
  <si>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</si>
  <si>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</si>
  <si>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</si>
  <si>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</si>
  <si>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</si>
  <si>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</si>
  <si>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</si>
  <si>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</si>
  <si>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</si>
  <si>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</si>
  <si>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</si>
  <si>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</si>
  <si>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</si>
  <si>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</si>
  <si>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</si>
  <si>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</si>
  <si>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</si>
  <si>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</si>
  <si>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</si>
  <si>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</si>
  <si>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</si>
  <si>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</si>
  <si>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</si>
  <si>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</si>
  <si>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</si>
  <si>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</si>
  <si>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</si>
  <si>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</si>
  <si>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</si>
  <si>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</si>
  <si>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</si>
  <si>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</si>
  <si>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</si>
  <si>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</si>
  <si>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</si>
  <si>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</si>
  <si>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</si>
  <si>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</si>
  <si>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</si>
  <si>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</si>
  <si>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</si>
  <si>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</si>
  <si>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</si>
  <si>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</si>
  <si>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</si>
  <si>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</si>
  <si>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</si>
  <si>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</si>
  <si>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</si>
  <si>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</si>
  <si>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</si>
  <si>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</si>
  <si>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</si>
  <si>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</si>
  <si>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</si>
  <si>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</si>
  <si>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</si>
  <si>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</si>
  <si>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</si>
  <si>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</si>
  <si>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</si>
  <si>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</si>
  <si>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</si>
  <si>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</si>
  <si>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</si>
  <si>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</si>
  <si>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</si>
  <si>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</si>
  <si>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</si>
  <si>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</si>
  <si>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</si>
  <si>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</si>
  <si>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</si>
  <si>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</si>
  <si>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</si>
  <si>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</si>
  <si>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</si>
  <si>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</si>
  <si>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</si>
  <si>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</si>
  <si>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</si>
  <si>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</si>
  <si>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</si>
  <si>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</si>
  <si>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</si>
  <si>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</si>
  <si>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</si>
  <si>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</si>
  <si>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</si>
  <si>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</si>
  <si>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</si>
  <si>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</si>
  <si>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</si>
  <si>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</si>
  <si>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</si>
  <si>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</si>
  <si>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</si>
  <si>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</si>
  <si>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</si>
  <si>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</si>
  <si>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</si>
  <si>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</si>
  <si>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</si>
  <si>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</si>
  <si>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</si>
  <si>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</si>
  <si>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</si>
  <si>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</si>
  <si>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</si>
  <si>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</si>
  <si>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</si>
  <si>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</si>
  <si>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</si>
  <si>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</si>
  <si>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</si>
  <si>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</si>
  <si>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</si>
  <si>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</si>
  <si>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</si>
  <si>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</si>
  <si>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</si>
  <si>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</si>
  <si>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</si>
  <si>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</si>
  <si>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</si>
  <si>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</si>
  <si>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</si>
  <si>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</si>
  <si>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</si>
  <si>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</si>
  <si>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</si>
  <si>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</si>
  <si>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</si>
  <si>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</si>
  <si>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</si>
  <si>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</si>
  <si>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</si>
  <si>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</si>
  <si>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</si>
  <si>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</si>
  <si>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</si>
  <si>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</si>
  <si>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</si>
  <si>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</si>
  <si>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</si>
  <si>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</si>
  <si>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</si>
  <si>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</si>
  <si>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</si>
  <si>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</si>
  <si>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</si>
  <si>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</si>
  <si>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</si>
  <si>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</si>
  <si>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</si>
  <si>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</si>
  <si>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</si>
  <si>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</si>
  <si>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</si>
  <si>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</si>
  <si>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</si>
  <si>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</si>
  <si>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</si>
  <si>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</si>
  <si>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</si>
  <si>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</si>
  <si>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</si>
  <si>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</si>
  <si>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</si>
  <si>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</si>
  <si>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</si>
  <si>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</si>
  <si>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</si>
  <si>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</si>
  <si>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</si>
  <si>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</si>
  <si>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</si>
  <si>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</si>
  <si>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</si>
  <si>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</si>
  <si>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</si>
  <si>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</si>
  <si>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</si>
  <si>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</si>
  <si>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</si>
  <si>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</si>
  <si>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</si>
  <si>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</si>
  <si>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</si>
  <si>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</si>
  <si>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</si>
  <si>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</si>
  <si>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</si>
  <si>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</si>
  <si>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</si>
  <si>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</si>
  <si>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</si>
  <si>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</si>
  <si>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</si>
  <si>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</si>
  <si>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</si>
  <si>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</si>
  <si>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</si>
  <si>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</si>
  <si>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</si>
  <si>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</si>
  <si>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</si>
  <si>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</si>
  <si>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</si>
  <si>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</si>
  <si>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</si>
  <si>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</si>
  <si>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</si>
  <si>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</si>
  <si>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</si>
  <si>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</si>
  <si>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</si>
  <si>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</si>
  <si>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</si>
  <si>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</si>
  <si>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</si>
  <si>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</si>
  <si>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</si>
  <si>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</si>
  <si>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</si>
  <si>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</si>
  <si>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</si>
  <si>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</si>
  <si>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</si>
  <si>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</si>
  <si>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</si>
  <si>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</si>
  <si>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</si>
  <si>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</si>
  <si>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</si>
  <si>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</si>
  <si>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</si>
  <si>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</si>
  <si>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</si>
  <si>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</si>
  <si>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</si>
  <si>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</si>
  <si>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</si>
  <si>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</si>
  <si>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</si>
  <si>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</si>
  <si>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</si>
  <si>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</si>
  <si>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</si>
  <si>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</si>
  <si>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</si>
  <si>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</si>
  <si>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</si>
  <si>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</si>
  <si>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</si>
  <si>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</si>
  <si>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</si>
  <si>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</si>
  <si>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</si>
  <si>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</si>
  <si>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</si>
  <si>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</si>
  <si>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</si>
  <si>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</si>
  <si>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</si>
  <si>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</si>
  <si>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</si>
  <si>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</si>
  <si>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</si>
  <si>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</si>
  <si>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</si>
  <si>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</si>
  <si>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</si>
  <si>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</si>
  <si>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</si>
  <si>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</si>
  <si>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</si>
  <si>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</si>
  <si>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</si>
  <si>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</si>
  <si>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</si>
  <si>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</si>
  <si>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</si>
  <si>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</si>
  <si>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</si>
  <si>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</si>
  <si>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</si>
  <si>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</si>
  <si>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</si>
  <si>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</si>
  <si>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</si>
  <si>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</si>
  <si>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</si>
  <si>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</si>
  <si>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</si>
  <si>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</si>
  <si>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</si>
  <si>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</si>
  <si>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</si>
  <si>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</si>
  <si>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</si>
  <si>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</si>
  <si>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</si>
  <si>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</si>
  <si>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</si>
  <si>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</si>
  <si>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</si>
  <si>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</si>
  <si>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</si>
  <si>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</si>
  <si>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</si>
  <si>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</si>
  <si>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</si>
  <si>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</si>
  <si>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</si>
  <si>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</si>
  <si>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</si>
  <si>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</si>
  <si>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</si>
  <si>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</si>
  <si>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</si>
  <si>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</si>
  <si>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</si>
  <si>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</si>
  <si>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</si>
  <si>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</si>
  <si>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</si>
  <si>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</si>
  <si>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</si>
  <si>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</si>
  <si>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</si>
  <si>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</si>
  <si>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</si>
  <si>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</si>
  <si>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</si>
  <si>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</si>
  <si>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</si>
  <si>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</si>
  <si>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</si>
  <si>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</si>
  <si>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</si>
  <si>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</si>
  <si>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</si>
  <si>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</si>
  <si>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</si>
  <si>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</si>
  <si>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</si>
  <si>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</si>
  <si>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</si>
  <si>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</si>
  <si>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</si>
  <si>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</si>
  <si>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</si>
  <si>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</si>
  <si>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</si>
  <si>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</si>
  <si>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</si>
  <si>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</si>
  <si>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</si>
  <si>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</si>
  <si>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</si>
  <si>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</si>
  <si>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</si>
  <si>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</si>
  <si>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</si>
  <si>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</si>
  <si>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</si>
  <si>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</si>
  <si>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</si>
  <si>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</si>
  <si>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</si>
  <si>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</si>
  <si>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</si>
  <si>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</si>
  <si>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</si>
  <si>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</si>
  <si>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</si>
  <si>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</si>
  <si>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</si>
  <si>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</si>
  <si>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</si>
  <si>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</si>
  <si>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</si>
  <si>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</si>
  <si>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</si>
  <si>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</si>
  <si>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</si>
  <si>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</si>
  <si>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</si>
  <si>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</si>
  <si>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</si>
  <si>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</si>
  <si>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</si>
  <si>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</si>
  <si>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</si>
  <si>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</si>
  <si>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</si>
  <si>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</si>
  <si>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</si>
  <si>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</si>
  <si>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</si>
  <si>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</si>
  <si>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</si>
  <si>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</si>
  <si>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</si>
  <si>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</si>
  <si>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</si>
  <si>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</si>
  <si>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</si>
  <si>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</si>
  <si>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</si>
  <si>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</si>
  <si>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</si>
  <si>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</si>
  <si>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</si>
  <si>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</si>
  <si>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</si>
  <si>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</si>
  <si>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</si>
  <si>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</si>
  <si>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</si>
  <si>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</si>
  <si>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</si>
  <si>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</si>
  <si>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</si>
  <si>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</si>
  <si>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</si>
  <si>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</si>
  <si>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</si>
  <si>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</si>
  <si>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</si>
  <si>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</si>
  <si>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</si>
  <si>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</si>
  <si>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</si>
  <si>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</si>
  <si>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</si>
  <si>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</si>
  <si>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</si>
  <si>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</si>
  <si>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</si>
  <si>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</si>
  <si>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</si>
  <si>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</si>
  <si>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</si>
  <si>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</si>
  <si>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</si>
  <si>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</si>
  <si>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</si>
  <si>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</si>
  <si>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</si>
  <si>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</si>
  <si>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</si>
  <si>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</si>
  <si>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</si>
  <si>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</si>
  <si>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</si>
  <si>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</si>
  <si>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</si>
  <si>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</si>
  <si>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</si>
  <si>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</si>
  <si>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</si>
  <si>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</si>
  <si>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</si>
  <si>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</si>
  <si>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</si>
  <si>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</si>
  <si>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</si>
  <si>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</si>
  <si>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</si>
  <si>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</si>
  <si>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</si>
  <si>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</si>
  <si>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</si>
  <si>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</si>
  <si>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</si>
  <si>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</si>
  <si>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</si>
  <si>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</si>
  <si>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</si>
  <si>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</si>
  <si>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</si>
  <si>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</si>
  <si>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</si>
  <si>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</si>
  <si>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</si>
  <si>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</si>
  <si>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</si>
  <si>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</si>
  <si>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</si>
  <si>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</si>
  <si>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</si>
  <si>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</si>
  <si>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</si>
  <si>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</si>
  <si>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</si>
  <si>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</si>
  <si>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</si>
  <si>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</si>
  <si>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</si>
  <si>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</si>
  <si>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</si>
  <si>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</si>
  <si>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</si>
  <si>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</si>
  <si>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</si>
  <si>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</si>
  <si>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</si>
  <si>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</si>
  <si>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</si>
  <si>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</si>
  <si>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</si>
  <si>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</si>
  <si>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</si>
  <si>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</si>
  <si>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</si>
  <si>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</si>
  <si>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</si>
  <si>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</si>
  <si>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</si>
  <si>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</si>
  <si>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</si>
  <si>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</si>
  <si>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</si>
  <si>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</si>
  <si>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</si>
  <si>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</si>
  <si>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</si>
  <si>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</si>
  <si>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</si>
  <si>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</si>
  <si>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</si>
  <si>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</si>
  <si>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</si>
  <si>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</si>
  <si>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</si>
  <si>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</si>
  <si>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</si>
  <si>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</si>
  <si>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</si>
  <si>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</si>
  <si>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</si>
  <si>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</si>
  <si>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</si>
  <si>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</si>
  <si>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</si>
  <si>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</si>
  <si>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</si>
  <si>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</si>
  <si>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</si>
  <si>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</si>
  <si>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</si>
  <si>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</si>
  <si>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</si>
  <si>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</si>
  <si>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</si>
  <si>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</si>
  <si>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</si>
  <si>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</si>
  <si>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</si>
  <si>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</si>
  <si>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</si>
  <si>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</si>
  <si>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</si>
  <si>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</si>
  <si>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</si>
  <si>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</si>
  <si>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</si>
  <si>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</si>
  <si>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</si>
  <si>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</si>
  <si>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</si>
  <si>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</si>
  <si>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</si>
  <si>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</si>
  <si>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</si>
  <si>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</si>
  <si>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</si>
  <si>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</si>
  <si>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</si>
  <si>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</si>
  <si>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</si>
  <si>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</si>
  <si>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</si>
  <si>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</si>
  <si>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</si>
  <si>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</si>
  <si>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</si>
  <si>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</si>
  <si>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</si>
  <si>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</si>
  <si>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</si>
  <si>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</si>
  <si>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</si>
  <si>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</si>
  <si>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</si>
  <si>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</si>
  <si>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</si>
  <si>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</si>
  <si>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</si>
  <si>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</si>
  <si>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</si>
  <si>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</si>
  <si>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</si>
  <si>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</si>
  <si>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</si>
  <si>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</si>
  <si>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</si>
  <si>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</si>
  <si>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</si>
  <si>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</si>
  <si>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</si>
  <si>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</si>
  <si>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</si>
  <si>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</si>
  <si>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</si>
  <si>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</si>
  <si>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</si>
  <si>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</si>
  <si>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</si>
  <si>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</si>
  <si>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</si>
  <si>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</si>
  <si>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</si>
  <si>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</si>
  <si>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</si>
  <si>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</si>
  <si>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</si>
  <si>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</si>
  <si>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</si>
  <si>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</si>
  <si>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</si>
  <si>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</si>
  <si>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</si>
  <si>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</si>
  <si>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</si>
  <si>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</si>
  <si>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</si>
  <si>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</si>
  <si>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</si>
  <si>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</si>
  <si>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</si>
  <si>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</si>
  <si>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</si>
  <si>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</si>
  <si>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</si>
  <si>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</si>
  <si>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</si>
  <si>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</si>
  <si>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</si>
  <si>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</si>
  <si>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</si>
  <si>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</si>
  <si>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</si>
  <si>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</si>
  <si>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</si>
  <si>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</si>
  <si>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</si>
  <si>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</si>
  <si>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</si>
  <si>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</si>
  <si>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</si>
  <si>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</si>
  <si>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</si>
  <si>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</si>
  <si>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</si>
  <si>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</si>
  <si>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</si>
  <si>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</si>
  <si>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</si>
  <si>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</si>
  <si>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</si>
  <si>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</si>
  <si>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</si>
  <si>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</si>
  <si>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</si>
  <si>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</si>
  <si>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</si>
  <si>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</si>
  <si>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</si>
  <si>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</si>
  <si>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</si>
  <si>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</si>
  <si>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</si>
  <si>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</si>
  <si>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</si>
  <si>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</si>
  <si>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</si>
  <si>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</si>
  <si>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</si>
  <si>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</si>
  <si>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</si>
  <si>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</si>
  <si>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</si>
  <si>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</si>
  <si>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</si>
  <si>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</si>
  <si>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</si>
  <si>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</si>
  <si>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</si>
  <si>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</si>
  <si>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</si>
  <si>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</si>
  <si>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</si>
  <si>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</si>
  <si>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</si>
  <si>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</si>
  <si>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</si>
  <si>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</si>
  <si>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</si>
  <si>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</si>
  <si>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</si>
  <si>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</si>
  <si>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</si>
  <si>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</si>
  <si>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</si>
  <si>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</si>
  <si>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</si>
  <si>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</si>
  <si>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</si>
  <si>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</si>
  <si>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</si>
  <si>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</si>
  <si>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</si>
  <si>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</si>
  <si>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</si>
  <si>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</si>
  <si>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</si>
  <si>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</si>
  <si>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</si>
  <si>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</si>
  <si>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</si>
  <si>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</si>
  <si>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</si>
  <si>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</si>
  <si>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</si>
  <si>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</si>
  <si>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</si>
  <si>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</si>
  <si>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</si>
  <si>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</si>
  <si>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</si>
  <si>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</si>
  <si>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</si>
  <si>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</si>
  <si>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</si>
  <si>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</si>
  <si>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</si>
  <si>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</si>
  <si>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</si>
  <si>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</si>
  <si>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</si>
  <si>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</si>
  <si>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</si>
  <si>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</si>
  <si>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</si>
  <si>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</si>
  <si>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</si>
  <si>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</si>
  <si>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</si>
  <si>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</si>
  <si>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</si>
  <si>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</si>
  <si>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</si>
  <si>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</si>
  <si>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</si>
  <si>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</si>
  <si>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</si>
  <si>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</si>
  <si>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</si>
  <si>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</si>
  <si>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</si>
  <si>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</si>
  <si>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</si>
  <si>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</si>
  <si>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</si>
  <si>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</si>
  <si>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</si>
  <si>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</si>
  <si>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</si>
  <si>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</si>
  <si>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</si>
  <si>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</si>
  <si>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</si>
  <si>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</si>
  <si>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</si>
  <si>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</si>
  <si>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</si>
  <si>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</si>
  <si>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</si>
  <si>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</si>
  <si>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</si>
  <si>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</si>
  <si>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</si>
  <si>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</si>
  <si>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</si>
  <si>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</si>
  <si>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</si>
  <si>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</si>
  <si>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</si>
  <si>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</si>
  <si>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</si>
  <si>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</si>
  <si>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</si>
  <si>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</si>
  <si>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</si>
  <si>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</si>
  <si>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</si>
  <si>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</si>
  <si>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</si>
  <si>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</si>
  <si>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</si>
  <si>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</si>
  <si>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</si>
  <si>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</si>
  <si>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</si>
  <si>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</si>
  <si>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</si>
  <si>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</si>
  <si>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</si>
  <si>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</si>
  <si>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</si>
  <si>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</si>
  <si>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</si>
  <si>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</si>
  <si>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</si>
  <si>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</si>
  <si>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</si>
  <si>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</si>
  <si>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</si>
  <si>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</si>
  <si>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</si>
  <si>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</si>
  <si>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</si>
  <si>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</si>
  <si>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</si>
  <si>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</si>
  <si>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</si>
  <si>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</si>
  <si>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</si>
  <si>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</si>
  <si>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</si>
  <si>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</si>
  <si>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</si>
  <si>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</si>
  <si>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</si>
  <si>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</si>
  <si>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</si>
  <si>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</si>
  <si>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</si>
  <si>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</si>
  <si>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</si>
  <si>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</si>
  <si>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</si>
  <si>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</si>
  <si>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</si>
  <si>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</si>
  <si>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</si>
  <si>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</si>
  <si>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</si>
  <si>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</si>
  <si>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</si>
  <si>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</si>
  <si>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</si>
  <si>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</si>
  <si>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</si>
  <si>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</si>
  <si>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</si>
  <si>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</si>
  <si>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</si>
  <si>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</si>
  <si>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</si>
  <si>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</si>
  <si>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</si>
  <si>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</si>
  <si>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</si>
  <si>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</si>
  <si>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</si>
  <si>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</si>
  <si>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</si>
  <si>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</si>
  <si>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</si>
  <si>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</si>
  <si>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</si>
  <si>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</si>
  <si>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</si>
  <si>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</si>
  <si>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</si>
  <si>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</si>
  <si>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</si>
  <si>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</si>
  <si>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</si>
  <si>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</si>
  <si>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</si>
  <si>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</si>
  <si>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</si>
  <si>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</si>
  <si>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</si>
  <si>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</si>
  <si>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</si>
  <si>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</si>
  <si>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</si>
  <si>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</si>
  <si>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</si>
  <si>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</si>
  <si>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</si>
  <si>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</si>
  <si>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</si>
  <si>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</si>
  <si>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</si>
  <si>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</si>
  <si>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</si>
  <si>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</si>
  <si>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</si>
  <si>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</si>
  <si>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</si>
  <si>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</si>
  <si>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</si>
  <si>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</si>
  <si>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</si>
  <si>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</si>
  <si>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</si>
  <si>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</si>
  <si>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</si>
  <si>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</si>
  <si>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</si>
  <si>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</si>
  <si>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</si>
  <si>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</si>
  <si>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</si>
  <si>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</si>
  <si>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</si>
  <si>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</si>
  <si>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</si>
  <si>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</si>
  <si>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</si>
  <si>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</si>
  <si>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</si>
  <si>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</si>
  <si>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</si>
  <si>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</si>
  <si>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</si>
  <si>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</si>
  <si>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</si>
  <si>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</si>
  <si>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</si>
  <si>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</si>
  <si>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</si>
  <si>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</si>
  <si>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</si>
  <si>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</si>
  <si>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</si>
  <si>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</si>
  <si>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</si>
  <si>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</si>
  <si>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</si>
  <si>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</si>
  <si>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</si>
  <si>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</si>
  <si>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</si>
  <si>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</si>
  <si>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</si>
  <si>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</si>
  <si>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</si>
  <si>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</si>
  <si>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</si>
  <si>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</si>
  <si>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</si>
  <si>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</si>
  <si>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</si>
  <si>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</si>
  <si>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</si>
  <si>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</si>
  <si>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</si>
  <si>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</si>
  <si>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</si>
  <si>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</si>
  <si>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</si>
  <si>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</si>
  <si>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</si>
  <si>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</si>
  <si>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</si>
  <si>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</si>
  <si>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</si>
  <si>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</si>
  <si>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</si>
  <si>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</si>
  <si>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</si>
  <si>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</si>
  <si>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</si>
  <si>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</si>
  <si>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</si>
  <si>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</si>
  <si>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</si>
  <si>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</si>
  <si>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</si>
  <si>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</si>
  <si>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</si>
  <si>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</si>
  <si>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</si>
  <si>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</si>
  <si>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</si>
  <si>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</si>
  <si>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</si>
  <si>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</si>
  <si>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</si>
  <si>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</si>
  <si>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</si>
  <si>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</si>
  <si>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</si>
  <si>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</si>
  <si>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</si>
  <si>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</si>
  <si>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</si>
  <si>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</si>
  <si>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</si>
  <si>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</si>
  <si>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</si>
  <si>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</si>
  <si>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</si>
  <si>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</si>
  <si>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</si>
  <si>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</si>
  <si>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</si>
  <si>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</si>
  <si>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</si>
  <si>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</si>
  <si>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</si>
  <si>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</si>
  <si>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</si>
  <si>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</si>
  <si>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</si>
  <si>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</si>
  <si>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</si>
  <si>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</si>
  <si>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</si>
  <si>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</si>
  <si>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</si>
  <si>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</si>
  <si>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</si>
  <si>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</si>
  <si>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</si>
  <si>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</si>
  <si>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</si>
  <si>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</si>
  <si>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</si>
  <si>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</si>
  <si>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</si>
  <si>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</si>
  <si>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</si>
  <si>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</si>
  <si>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</si>
  <si>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</si>
  <si>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</si>
  <si>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</si>
  <si>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</si>
  <si>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</si>
  <si>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</si>
  <si>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</si>
  <si>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</si>
  <si>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</si>
  <si>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</si>
  <si>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</si>
  <si>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</si>
  <si>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</si>
  <si>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</si>
  <si>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</si>
  <si>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</si>
  <si>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</si>
  <si>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</si>
  <si>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</si>
  <si>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</si>
  <si>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</si>
  <si>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</si>
  <si>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</si>
  <si>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</si>
  <si>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</si>
  <si>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</si>
  <si>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</si>
  <si>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</si>
  <si>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</si>
  <si>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</si>
  <si>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</si>
  <si>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</si>
  <si>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</si>
  <si>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</si>
  <si>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</si>
  <si>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</si>
  <si>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</si>
  <si>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</si>
  <si>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</si>
  <si>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</si>
  <si>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</si>
  <si>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</si>
  <si>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</si>
  <si>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</si>
  <si>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</si>
  <si>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</si>
  <si>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</si>
  <si>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</si>
  <si>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</si>
  <si>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</si>
  <si>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</si>
  <si>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</si>
  <si>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</si>
  <si>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</si>
  <si>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</si>
  <si>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</si>
  <si>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</si>
  <si>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</si>
  <si>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</si>
  <si>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</si>
  <si>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</si>
  <si>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</si>
  <si>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</si>
  <si>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</si>
  <si>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</si>
  <si>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</si>
  <si>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</si>
  <si>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</si>
  <si>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</si>
  <si>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</si>
  <si>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</si>
  <si>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</si>
  <si>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</si>
  <si>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</si>
  <si>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</si>
  <si>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</si>
  <si>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</si>
  <si>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</si>
  <si>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</si>
  <si>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</si>
  <si>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</si>
  <si>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</si>
  <si>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</si>
  <si>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</si>
  <si>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</si>
  <si>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</si>
  <si>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</si>
  <si>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</si>
  <si>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</si>
  <si>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</si>
  <si>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</si>
  <si>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</si>
  <si>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</si>
  <si>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</si>
  <si>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</si>
  <si>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</si>
  <si>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</si>
  <si>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</si>
  <si>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</si>
  <si>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</si>
  <si>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</si>
  <si>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</si>
  <si>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</si>
  <si>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</si>
  <si>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</si>
  <si>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</si>
  <si>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</si>
  <si>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</si>
  <si>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</si>
  <si>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</si>
  <si>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</si>
  <si>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</si>
  <si>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</si>
  <si>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</si>
  <si>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</si>
  <si>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</si>
  <si>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</si>
  <si>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</si>
  <si>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</si>
  <si>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</si>
  <si>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</si>
  <si>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</si>
  <si>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</si>
  <si>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</si>
  <si>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</si>
  <si>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</si>
  <si>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</si>
  <si>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</si>
  <si>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</si>
  <si>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</si>
  <si>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</si>
  <si>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</si>
  <si>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</si>
  <si>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</si>
  <si>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</si>
  <si>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</si>
  <si>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</si>
  <si>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</si>
  <si>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</si>
  <si>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</si>
  <si>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</si>
  <si>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</si>
  <si>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</si>
  <si>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</si>
  <si>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</si>
  <si>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</si>
  <si>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</si>
  <si>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</si>
  <si>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</si>
  <si>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</si>
  <si>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</si>
  <si>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</si>
  <si>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</si>
  <si>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</si>
  <si>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</si>
  <si>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</si>
  <si>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</si>
  <si>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</si>
  <si>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</si>
  <si>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</si>
  <si>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</si>
  <si>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</si>
  <si>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</si>
  <si>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</si>
  <si>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</si>
  <si>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</si>
  <si>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</si>
  <si>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</si>
  <si>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</si>
  <si>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</si>
  <si>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</si>
  <si>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</si>
  <si>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</si>
  <si>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</si>
  <si>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</si>
  <si>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</si>
  <si>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</si>
  <si>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</si>
  <si>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</si>
  <si>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</si>
  <si>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</si>
  <si>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</si>
  <si>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</si>
  <si>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</si>
  <si>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</si>
  <si>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</si>
  <si>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</si>
  <si>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</si>
  <si>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</si>
  <si>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</si>
  <si>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</si>
  <si>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</si>
  <si>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</si>
  <si>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</si>
  <si>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</si>
  <si>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</si>
  <si>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</si>
  <si>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</si>
  <si>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</si>
  <si>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</si>
  <si>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</si>
  <si>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</si>
  <si>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</si>
  <si>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</si>
  <si>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</si>
  <si>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</si>
  <si>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</si>
  <si>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</si>
  <si>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</si>
  <si>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</si>
  <si>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</si>
  <si>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</si>
  <si>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</si>
  <si>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</si>
  <si>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</si>
  <si>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</si>
  <si>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</si>
  <si>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</si>
  <si>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</si>
  <si>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</si>
  <si>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</si>
  <si>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</si>
  <si>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</si>
  <si>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</si>
  <si>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</si>
  <si>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</si>
  <si>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</si>
  <si>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</si>
  <si>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</si>
  <si>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</si>
  <si>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</si>
  <si>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</si>
  <si>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</si>
  <si>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</si>
  <si>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</si>
  <si>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</si>
  <si>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</si>
  <si>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</si>
  <si>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</si>
  <si>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</si>
  <si>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</si>
  <si>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</si>
  <si>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</si>
  <si>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</si>
  <si>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</si>
  <si>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</si>
  <si>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</si>
  <si>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</si>
  <si>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</si>
  <si>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</si>
  <si>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</si>
  <si>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</si>
  <si>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</si>
  <si>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</si>
  <si>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</si>
  <si>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</si>
  <si>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</si>
  <si>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</si>
  <si>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</si>
  <si>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</si>
  <si>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</si>
  <si>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</si>
  <si>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</si>
  <si>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</si>
  <si>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</si>
  <si>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</si>
  <si>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</si>
  <si>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</si>
  <si>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</si>
  <si>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</si>
  <si>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</si>
  <si>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</si>
  <si>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</si>
  <si>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</si>
  <si>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</si>
  <si>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</si>
  <si>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</si>
  <si>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</si>
  <si>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</si>
  <si>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</si>
  <si>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</si>
  <si>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</si>
  <si>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</si>
  <si>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</si>
  <si>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</si>
  <si>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</si>
  <si>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</si>
  <si>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</si>
  <si>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</si>
  <si>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</si>
  <si>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</si>
  <si>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</si>
  <si>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</si>
  <si>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</si>
  <si>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</si>
  <si>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</si>
  <si>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</si>
  <si>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</si>
  <si>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</si>
  <si>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</si>
  <si>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</si>
  <si>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</si>
  <si>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</si>
  <si>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</si>
  <si>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</si>
  <si>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</si>
  <si>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</si>
  <si>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</si>
  <si>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</si>
  <si>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</si>
  <si>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</si>
  <si>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</si>
  <si>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</si>
  <si>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</si>
  <si>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</si>
  <si>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</si>
  <si>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</si>
  <si>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</si>
  <si>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</si>
  <si>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</si>
  <si>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</si>
  <si>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</si>
  <si>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</si>
  <si>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</si>
  <si>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</si>
  <si>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</si>
  <si>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</si>
  <si>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</si>
  <si>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</si>
  <si>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</si>
  <si>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</si>
  <si>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</si>
  <si>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</si>
  <si>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</si>
  <si>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</si>
  <si>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</si>
  <si>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</si>
  <si>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</si>
  <si>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</si>
  <si>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</si>
  <si>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</si>
  <si>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</si>
  <si>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</si>
  <si>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</si>
  <si>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</si>
  <si>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</si>
  <si>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</si>
  <si>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</si>
  <si>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</si>
  <si>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</si>
  <si>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</si>
  <si>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</si>
  <si>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</si>
  <si>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</si>
  <si>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</si>
  <si>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</si>
  <si>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</si>
  <si>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</si>
  <si>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</si>
  <si>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</si>
  <si>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</si>
  <si>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</si>
  <si>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</si>
  <si>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</si>
  <si>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</si>
  <si>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</si>
  <si>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</si>
  <si>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</si>
  <si>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</si>
  <si>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</si>
  <si>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</si>
  <si>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</si>
  <si>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</si>
  <si>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</si>
  <si>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</si>
  <si>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</si>
  <si>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</si>
  <si>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</si>
  <si>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</si>
  <si>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</si>
  <si>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</si>
  <si>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</si>
  <si>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</si>
  <si>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</si>
  <si>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</si>
  <si>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</si>
  <si>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</si>
  <si>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</si>
  <si>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</si>
  <si>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</si>
  <si>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</si>
  <si>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</si>
  <si>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</si>
  <si>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</si>
  <si>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</si>
  <si>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</si>
  <si>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</si>
  <si>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</si>
  <si>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</si>
  <si>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</si>
  <si>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</si>
  <si>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</si>
  <si>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</si>
  <si>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</si>
  <si>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</si>
  <si>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</si>
  <si>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</si>
  <si>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</si>
  <si>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</si>
  <si>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</si>
  <si>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</si>
  <si>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</si>
  <si>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</si>
  <si>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</si>
  <si>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</si>
  <si>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</si>
  <si>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</si>
  <si>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</si>
  <si>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</si>
  <si>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</si>
  <si>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</si>
  <si>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</si>
  <si>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</si>
  <si>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</si>
  <si>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</si>
  <si>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</si>
  <si>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</si>
  <si>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</si>
  <si>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</si>
  <si>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</si>
  <si>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</si>
  <si>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</si>
  <si>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</si>
  <si>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</si>
  <si>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</si>
  <si>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</si>
  <si>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</si>
  <si>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</si>
  <si>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</si>
  <si>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</si>
  <si>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</si>
  <si>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</si>
  <si>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</si>
  <si>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</si>
  <si>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</si>
  <si>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</si>
  <si>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</si>
  <si>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</si>
  <si>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</si>
  <si>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</si>
  <si>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</si>
  <si>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</si>
  <si>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</si>
  <si>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</si>
  <si>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</si>
  <si>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</si>
  <si>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</si>
  <si>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</si>
  <si>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</si>
  <si>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</si>
  <si>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</si>
  <si>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</si>
  <si>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</si>
  <si>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</si>
  <si>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</si>
  <si>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</si>
  <si>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</si>
  <si>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</si>
  <si>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</si>
  <si>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</si>
  <si>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</si>
  <si>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</si>
  <si>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</si>
  <si>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</si>
  <si>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</si>
  <si>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</si>
  <si>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</si>
  <si>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</si>
  <si>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</si>
  <si>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</si>
  <si>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</si>
  <si>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</si>
  <si>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</si>
  <si>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</si>
  <si>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</si>
  <si>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</si>
  <si>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</si>
  <si>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</si>
  <si>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</si>
  <si>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</si>
  <si>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</si>
  <si>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</si>
  <si>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</si>
  <si>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</si>
  <si>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</si>
  <si>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</si>
  <si>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</si>
  <si>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</si>
  <si>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</si>
  <si>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</si>
  <si>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</si>
  <si>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</si>
  <si>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</si>
  <si>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</si>
  <si>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</si>
  <si>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</si>
  <si>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</si>
  <si>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</si>
  <si>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</si>
  <si>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</si>
  <si>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</si>
  <si>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</si>
  <si>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</si>
  <si>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</si>
  <si>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</si>
  <si>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</si>
  <si>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</si>
  <si>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</si>
  <si>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</si>
  <si>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</si>
  <si>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</si>
  <si>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</si>
  <si>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</si>
  <si>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</si>
  <si>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</si>
  <si>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</si>
  <si>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</si>
  <si>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</si>
  <si>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</si>
  <si>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</si>
  <si>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</si>
  <si>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</si>
  <si>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</si>
  <si>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</si>
  <si>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</si>
  <si>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</si>
  <si>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</si>
  <si>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</si>
  <si>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</si>
  <si>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</si>
  <si>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</si>
  <si>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</si>
  <si>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</si>
  <si>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</si>
  <si>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</si>
  <si>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</si>
  <si>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</si>
  <si>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</si>
  <si>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</si>
  <si>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</si>
  <si>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</si>
  <si>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</si>
  <si>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</si>
  <si>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</si>
  <si>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</si>
  <si>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</si>
  <si>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</si>
  <si>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</si>
  <si>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</si>
  <si>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</si>
  <si>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</si>
  <si>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</si>
  <si>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</si>
  <si>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</si>
  <si>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</si>
  <si>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</si>
  <si>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</si>
  <si>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</si>
  <si>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</si>
  <si>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</si>
  <si>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</si>
  <si>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</si>
  <si>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</si>
  <si>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</si>
  <si>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</si>
  <si>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</si>
  <si>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</si>
  <si>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</si>
  <si>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</si>
  <si>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</si>
  <si>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</si>
  <si>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</si>
  <si>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</si>
  <si>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</si>
  <si>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</si>
  <si>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</si>
  <si>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</si>
  <si>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</si>
  <si>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</si>
  <si>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</si>
  <si>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</si>
  <si>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</si>
  <si>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</si>
  <si>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</si>
  <si>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</si>
  <si>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</si>
  <si>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</si>
  <si>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</si>
  <si>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</si>
  <si>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</si>
  <si>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</si>
  <si>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</si>
  <si>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</si>
  <si>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</si>
  <si>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</si>
  <si>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</si>
  <si>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</si>
  <si>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</si>
  <si>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</si>
  <si>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</si>
  <si>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</si>
  <si>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</si>
  <si>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</si>
  <si>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</si>
  <si>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</si>
  <si>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</si>
  <si>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</si>
  <si>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</si>
  <si>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</si>
  <si>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</si>
  <si>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</si>
  <si>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</si>
  <si>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</si>
  <si>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</si>
  <si>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</si>
  <si>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</si>
  <si>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</si>
  <si>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</si>
  <si>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</si>
  <si>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</si>
  <si>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</si>
  <si>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</si>
  <si>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</si>
  <si>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</si>
  <si>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</si>
  <si>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</si>
  <si>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</si>
  <si>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</si>
  <si>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</si>
  <si>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</si>
  <si>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</si>
  <si>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</si>
  <si>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</si>
  <si>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</si>
  <si>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</si>
  <si>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</si>
  <si>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</si>
  <si>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</si>
  <si>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</si>
  <si>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</si>
  <si>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</si>
  <si>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</si>
  <si>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</si>
  <si>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</si>
  <si>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</si>
  <si>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</si>
  <si>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</si>
  <si>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</si>
  <si>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</si>
  <si>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</si>
  <si>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</si>
  <si>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</si>
  <si>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</si>
  <si>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</si>
  <si>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</si>
  <si>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</si>
  <si>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</si>
  <si>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</si>
  <si>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</si>
  <si>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</si>
  <si>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</si>
  <si>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</si>
  <si>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</si>
  <si>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</si>
  <si>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</si>
  <si>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</si>
  <si>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</si>
  <si>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</si>
  <si>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</si>
  <si>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</si>
  <si>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</si>
  <si>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</si>
  <si>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</si>
  <si>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</si>
  <si>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</si>
  <si>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</si>
  <si>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</si>
  <si>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</si>
  <si>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</si>
  <si>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</si>
  <si>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</si>
  <si>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</si>
  <si>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</si>
  <si>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</si>
  <si>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</si>
  <si>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</si>
  <si>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</si>
  <si>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</si>
  <si>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</si>
  <si>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</si>
  <si>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</si>
  <si>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</si>
  <si>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</si>
  <si>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</si>
  <si>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</si>
  <si>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</si>
  <si>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</si>
  <si>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</si>
  <si>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</si>
  <si>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</si>
  <si>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</si>
  <si>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</si>
  <si>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</si>
  <si>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</si>
  <si>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</si>
  <si>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</si>
  <si>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</si>
  <si>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</si>
  <si>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</si>
  <si>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</si>
  <si>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</si>
  <si>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</si>
  <si>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</si>
  <si>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</si>
  <si>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</si>
  <si>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</si>
  <si>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</si>
  <si>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</si>
  <si>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</si>
  <si>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</si>
  <si>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</si>
  <si>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</si>
  <si>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</si>
  <si>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</si>
  <si>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</si>
  <si>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</si>
  <si>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</si>
  <si>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</si>
  <si>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</si>
  <si>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</si>
  <si>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</si>
  <si>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</si>
  <si>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</si>
  <si>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</si>
  <si>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</si>
  <si>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</si>
  <si>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</si>
  <si>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</si>
  <si>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</si>
  <si>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</si>
  <si>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</si>
  <si>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</si>
  <si>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</si>
  <si>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</si>
  <si>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</si>
  <si>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</si>
  <si>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</si>
  <si>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</si>
  <si>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</si>
  <si>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</si>
  <si>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</si>
  <si>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</si>
  <si>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</si>
  <si>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</si>
  <si>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</si>
  <si>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</si>
  <si>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</si>
  <si>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</si>
  <si>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</si>
  <si>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</si>
  <si>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</si>
  <si>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</si>
  <si>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</si>
  <si>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</si>
  <si>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</si>
  <si>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</si>
  <si>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</si>
  <si>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</si>
  <si>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</si>
  <si>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</si>
  <si>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</si>
  <si>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</si>
  <si>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</si>
  <si>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</si>
  <si>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</si>
  <si>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</si>
  <si>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</si>
  <si>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</si>
  <si>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</si>
  <si>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</si>
  <si>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</si>
  <si>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</si>
  <si>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</si>
  <si>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</si>
  <si>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</si>
  <si>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</si>
  <si>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</si>
  <si>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</si>
  <si>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</si>
  <si>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</si>
  <si>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</si>
  <si>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</si>
  <si>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</si>
  <si>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</si>
  <si>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</si>
  <si>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</si>
  <si>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</si>
  <si>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</si>
  <si>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</si>
  <si>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</si>
  <si>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</si>
  <si>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</si>
  <si>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</si>
  <si>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</si>
  <si>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</si>
  <si>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</si>
  <si>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</si>
  <si>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</si>
  <si>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</si>
  <si>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</si>
  <si>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</si>
  <si>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</si>
  <si>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</si>
  <si>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</si>
  <si>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</si>
  <si>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</si>
  <si>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</si>
  <si>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</si>
  <si>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</si>
  <si>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</si>
  <si>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</si>
  <si>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</si>
  <si>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</si>
  <si>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</si>
  <si>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</si>
  <si>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</si>
  <si>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</si>
  <si>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</si>
  <si>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</si>
  <si>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</si>
  <si>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</si>
  <si>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</si>
  <si>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</si>
  <si>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</si>
  <si>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</si>
  <si>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</si>
  <si>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</si>
  <si>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</si>
  <si>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</si>
  <si>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</si>
  <si>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</si>
  <si>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</si>
  <si>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</si>
  <si>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</si>
  <si>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</si>
  <si>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</si>
  <si>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</si>
  <si>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</si>
  <si>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</si>
  <si>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</si>
  <si>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</si>
  <si>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</si>
  <si>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</si>
  <si>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</si>
  <si>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</si>
  <si>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</si>
  <si>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</si>
  <si>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</si>
  <si>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</si>
  <si>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</si>
  <si>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</si>
  <si>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</si>
  <si>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</si>
  <si>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</si>
  <si>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</si>
  <si>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</si>
  <si>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</si>
  <si>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</si>
  <si>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</si>
  <si>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</si>
  <si>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</si>
  <si>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</si>
  <si>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</si>
  <si>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</si>
  <si>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</si>
  <si>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</si>
  <si>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</si>
  <si>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</si>
  <si>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</si>
  <si>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</si>
  <si>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</si>
  <si>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</si>
  <si>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</si>
  <si>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</si>
  <si>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</si>
  <si>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</si>
  <si>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</si>
  <si>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</si>
  <si>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</si>
  <si>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</si>
  <si>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</si>
  <si>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</si>
  <si>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</si>
  <si>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</si>
  <si>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</si>
  <si>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</si>
  <si>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</si>
  <si>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</si>
  <si>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</si>
  <si>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</si>
  <si>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</si>
  <si>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</si>
  <si>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</si>
  <si>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</si>
  <si>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</si>
  <si>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</si>
  <si>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</si>
  <si>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</si>
  <si>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</si>
  <si>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</si>
  <si>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</si>
  <si>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</si>
  <si>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</si>
  <si>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</si>
  <si>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</si>
  <si>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</si>
  <si>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</si>
  <si>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</si>
  <si>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</si>
  <si>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</si>
  <si>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</si>
  <si>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</si>
  <si>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</si>
  <si>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</si>
  <si>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</si>
  <si>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</si>
  <si>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</si>
  <si>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</si>
  <si>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</si>
  <si>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</si>
  <si>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</si>
  <si>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</si>
  <si>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</si>
  <si>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</si>
  <si>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</si>
  <si>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</si>
  <si>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</si>
  <si>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</si>
  <si>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</si>
  <si>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</si>
  <si>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</si>
  <si>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</si>
  <si>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</si>
  <si>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</si>
  <si>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</si>
  <si>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</si>
  <si>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</si>
  <si>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</si>
  <si>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</si>
  <si>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</si>
  <si>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</si>
  <si>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</si>
  <si>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</si>
  <si>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</si>
  <si>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</si>
  <si>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</si>
  <si>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</si>
  <si>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</si>
  <si>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</si>
  <si>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</si>
  <si>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</si>
  <si>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</si>
  <si>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</si>
  <si>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</si>
  <si>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</si>
  <si>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</si>
  <si>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</si>
  <si>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</si>
  <si>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</si>
  <si>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</si>
  <si>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</si>
  <si>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</si>
  <si>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</si>
  <si>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</si>
  <si>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</si>
  <si>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</si>
  <si>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</si>
  <si>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</si>
  <si>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</si>
  <si>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</si>
  <si>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</si>
  <si>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</si>
  <si>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</si>
  <si>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</si>
  <si>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</si>
  <si>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</si>
  <si>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</si>
  <si>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</si>
  <si>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</si>
  <si>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</si>
  <si>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</si>
  <si>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</si>
  <si>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</si>
  <si>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</si>
  <si>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</si>
  <si>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</si>
  <si>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</si>
  <si>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</si>
  <si>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</si>
  <si>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</si>
  <si>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</si>
  <si>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</si>
  <si>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</si>
  <si>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</si>
  <si>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</si>
  <si>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</si>
  <si>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</si>
  <si>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</si>
  <si>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</si>
  <si>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</si>
  <si>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</si>
  <si>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</si>
  <si>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</si>
  <si>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</si>
  <si>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</si>
  <si>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</si>
  <si>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</si>
  <si>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</si>
  <si>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</si>
  <si>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</si>
  <si>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</si>
  <si>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</si>
  <si>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</si>
  <si>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</si>
  <si>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</si>
  <si>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</si>
  <si>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</si>
  <si>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</si>
  <si>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</si>
  <si>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</si>
  <si>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</si>
  <si>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</si>
  <si>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</si>
  <si>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</si>
  <si>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</si>
  <si>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</si>
  <si>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</si>
  <si>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</si>
  <si>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</si>
  <si>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</si>
  <si>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</si>
  <si>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</si>
  <si>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</si>
  <si>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</si>
  <si>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</si>
  <si>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</si>
  <si>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</si>
  <si>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</si>
  <si>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</si>
  <si>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</si>
  <si>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</si>
  <si>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</si>
  <si>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</si>
  <si>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</si>
  <si>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</si>
  <si>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</si>
  <si>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</si>
  <si>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</si>
  <si>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</si>
  <si>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</si>
  <si>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</si>
  <si>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</si>
  <si>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</si>
  <si>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</si>
  <si>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</si>
  <si>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</si>
  <si>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</si>
  <si>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</si>
  <si>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</si>
  <si>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</si>
  <si>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</si>
  <si>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</si>
  <si>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</si>
  <si>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</si>
  <si>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</si>
  <si>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</si>
  <si>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</si>
  <si>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</si>
  <si>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</si>
  <si>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</si>
  <si>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</si>
  <si>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</si>
  <si>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</si>
  <si>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</si>
  <si>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</si>
  <si>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</si>
  <si>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</si>
  <si>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</si>
  <si>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</si>
  <si>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</si>
  <si>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</si>
  <si>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</si>
  <si>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</si>
  <si>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</si>
  <si>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</si>
  <si>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</si>
  <si>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</si>
  <si>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</si>
  <si>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</si>
  <si>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</si>
  <si>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</si>
  <si>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</si>
  <si>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</si>
  <si>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</si>
  <si>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</si>
  <si>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</si>
  <si>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</si>
  <si>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</si>
  <si>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</si>
  <si>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</si>
  <si>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</si>
  <si>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</si>
  <si>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</si>
  <si>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</si>
  <si>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</si>
  <si>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</si>
  <si>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</si>
  <si>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</si>
  <si>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</si>
  <si>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</si>
  <si>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</si>
  <si>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</si>
  <si>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</si>
  <si>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</si>
  <si>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</si>
  <si>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</si>
  <si>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</si>
  <si>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</si>
  <si>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</si>
  <si>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</si>
  <si>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</si>
  <si>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</si>
  <si>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</si>
  <si>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</si>
  <si>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</si>
  <si>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</si>
  <si>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</si>
  <si>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</si>
  <si>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</si>
  <si>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</si>
  <si>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</si>
  <si>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</si>
  <si>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</si>
  <si>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</si>
  <si>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</si>
  <si>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</si>
  <si>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</si>
  <si>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</si>
  <si>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</si>
  <si>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</si>
  <si>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</si>
  <si>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</si>
  <si>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</si>
  <si>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</si>
  <si>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</si>
  <si>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</si>
  <si>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</si>
  <si>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</si>
  <si>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</si>
  <si>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</si>
  <si>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</si>
  <si>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</si>
  <si>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</si>
  <si>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</si>
  <si>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</si>
  <si>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</si>
  <si>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</si>
  <si>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</si>
  <si>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</si>
  <si>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</si>
  <si>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</si>
  <si>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</si>
  <si>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</si>
  <si>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</si>
  <si>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</si>
  <si>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</si>
  <si>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</si>
  <si>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</si>
  <si>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</si>
  <si>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</si>
  <si>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</si>
  <si>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</si>
  <si>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</si>
  <si>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</si>
  <si>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</si>
  <si>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</si>
  <si>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</si>
  <si>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</si>
  <si>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</si>
  <si>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</si>
  <si>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</si>
  <si>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</si>
  <si>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</si>
  <si>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</si>
  <si>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</si>
  <si>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</si>
  <si>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</si>
  <si>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</si>
  <si>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</si>
  <si>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</si>
  <si>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</si>
  <si>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</si>
  <si>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</si>
  <si>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</si>
  <si>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</si>
  <si>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</si>
  <si>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</si>
  <si>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</si>
  <si>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</si>
  <si>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</si>
  <si>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</si>
  <si>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</si>
  <si>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</si>
  <si>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</si>
  <si>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</si>
  <si>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</si>
  <si>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</si>
  <si>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</si>
  <si>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</si>
  <si>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</si>
  <si>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</si>
  <si>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</si>
  <si>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</si>
  <si>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</si>
  <si>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</si>
  <si>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</si>
  <si>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</si>
  <si>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</si>
  <si>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</si>
  <si>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</si>
  <si>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</si>
  <si>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</si>
  <si>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</si>
  <si>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</si>
  <si>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</si>
  <si>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</si>
  <si>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</si>
  <si>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</si>
  <si>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</si>
  <si>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</si>
  <si>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</si>
  <si>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</si>
  <si>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</si>
  <si>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</si>
  <si>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</si>
  <si>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</si>
  <si>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</si>
  <si>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</si>
  <si>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</si>
  <si>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</si>
  <si>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</si>
  <si>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</si>
  <si>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</si>
  <si>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</si>
  <si>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</si>
  <si>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</si>
  <si>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</si>
  <si>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</si>
  <si>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</si>
  <si>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</si>
  <si>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</si>
  <si>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</si>
  <si>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</si>
  <si>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</si>
  <si>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</si>
  <si>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</si>
  <si>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</si>
  <si>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</si>
  <si>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</si>
  <si>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</si>
  <si>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</si>
  <si>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</si>
  <si>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</si>
  <si>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</si>
  <si>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</si>
  <si>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</si>
  <si>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</si>
  <si>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</si>
  <si>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</si>
  <si>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</si>
  <si>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</si>
  <si>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</si>
  <si>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</si>
  <si>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</si>
  <si>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</si>
  <si>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</si>
  <si>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</si>
  <si>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</si>
  <si>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</si>
  <si>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</si>
  <si>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</si>
  <si>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</si>
  <si>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</si>
  <si>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</si>
  <si>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</si>
  <si>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</si>
  <si>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</si>
  <si>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</si>
  <si>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</si>
  <si>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</si>
  <si>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</si>
  <si>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</si>
  <si>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</si>
  <si>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</si>
  <si>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</si>
  <si>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</si>
  <si>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</si>
  <si>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</si>
  <si>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</si>
  <si>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</si>
  <si>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</si>
  <si>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</si>
  <si>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</si>
  <si>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</si>
  <si>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</si>
  <si>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</si>
  <si>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</si>
  <si>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</si>
  <si>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</si>
  <si>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</si>
  <si>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</si>
  <si>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</si>
  <si>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</si>
  <si>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</si>
  <si>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</si>
  <si>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</si>
  <si>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</si>
  <si>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</si>
  <si>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</si>
  <si>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</si>
  <si>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</si>
  <si>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</si>
  <si>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</si>
  <si>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</si>
  <si>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</si>
  <si>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</si>
  <si>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</si>
  <si>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</si>
  <si>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</si>
  <si>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</si>
  <si>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</si>
  <si>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</si>
  <si>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</si>
  <si>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</si>
  <si>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</si>
  <si>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</si>
  <si>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</si>
  <si>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</si>
  <si>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</si>
  <si>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</si>
  <si>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</si>
  <si>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</si>
  <si>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</si>
  <si>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</si>
  <si>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</si>
  <si>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</si>
  <si>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</si>
  <si>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</si>
  <si>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</si>
  <si>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</si>
  <si>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</si>
  <si>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</si>
  <si>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</si>
  <si>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</si>
  <si>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</si>
  <si>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</si>
  <si>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</si>
  <si>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</si>
  <si>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</si>
  <si>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</si>
  <si>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</si>
  <si>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</si>
  <si>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</si>
  <si>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</si>
  <si>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</si>
  <si>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</si>
  <si>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</si>
  <si>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</si>
  <si>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</si>
  <si>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</si>
  <si>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</si>
  <si>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</si>
  <si>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</si>
  <si>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</si>
  <si>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</si>
  <si>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</si>
  <si>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</si>
  <si>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</si>
  <si>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</si>
  <si>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</si>
  <si>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</si>
  <si>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</si>
  <si>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</si>
  <si>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</si>
  <si>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</si>
  <si>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</si>
  <si>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</si>
  <si>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</si>
  <si>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</si>
  <si>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</si>
  <si>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</si>
  <si>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</si>
  <si>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</si>
  <si>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</si>
  <si>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</si>
  <si>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</si>
  <si>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</si>
  <si>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</si>
  <si>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</si>
  <si>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</si>
  <si>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</si>
  <si>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</si>
  <si>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</si>
  <si>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</si>
  <si>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</si>
  <si>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</si>
  <si>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</si>
  <si>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</si>
  <si>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</si>
  <si>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</si>
  <si>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</si>
  <si>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</si>
  <si>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</si>
  <si>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</si>
  <si>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</si>
  <si>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</si>
  <si>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</si>
  <si>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</si>
  <si>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</si>
  <si>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</si>
  <si>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</si>
  <si>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</si>
  <si>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</si>
  <si>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</si>
  <si>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</si>
  <si>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</si>
  <si>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</si>
  <si>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</si>
  <si>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</si>
  <si>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</si>
  <si>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</si>
  <si>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</si>
  <si>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</si>
  <si>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</si>
  <si>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</si>
  <si>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</si>
  <si>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</si>
  <si>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</si>
  <si>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</si>
  <si>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</si>
  <si>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</si>
  <si>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</si>
  <si>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</si>
  <si>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</si>
  <si>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</si>
  <si>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</si>
  <si>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</si>
  <si>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</si>
  <si>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</si>
  <si>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</si>
  <si>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</si>
  <si>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</si>
  <si>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</si>
  <si>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</si>
  <si>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</si>
  <si>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</si>
  <si>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</si>
  <si>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</si>
  <si>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</si>
  <si>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</si>
  <si>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</si>
  <si>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</si>
  <si>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</si>
  <si>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</si>
  <si>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</si>
  <si>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</si>
  <si>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</si>
  <si>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</si>
  <si>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</si>
  <si>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</si>
  <si>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</si>
  <si>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</si>
  <si>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</si>
  <si>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</si>
  <si>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</si>
  <si>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</si>
  <si>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</si>
  <si>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</si>
  <si>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</si>
  <si>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</si>
  <si>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</si>
  <si>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</si>
  <si>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</si>
  <si>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</si>
  <si>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</si>
  <si>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</si>
  <si>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</si>
  <si>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</si>
  <si>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</si>
  <si>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</si>
  <si>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</si>
  <si>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</si>
  <si>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</si>
  <si>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</si>
  <si>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</si>
  <si>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</si>
  <si>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</si>
  <si>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</si>
  <si>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</si>
  <si>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</si>
  <si>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</si>
  <si>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</si>
  <si>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</si>
  <si>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</si>
  <si>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</si>
  <si>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</si>
  <si>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</si>
  <si>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</si>
  <si>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</si>
  <si>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</si>
  <si>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</si>
  <si>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</si>
  <si>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</si>
  <si>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</si>
  <si>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</si>
  <si>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</si>
  <si>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</si>
  <si>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</si>
  <si>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</si>
  <si>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</si>
  <si>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</si>
  <si>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</si>
  <si>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</si>
  <si>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</si>
  <si>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</si>
  <si>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</si>
  <si>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</si>
  <si>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</si>
  <si>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</si>
  <si>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</si>
  <si>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</si>
  <si>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</si>
  <si>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</si>
  <si>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</si>
  <si>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</si>
  <si>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</si>
  <si>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</si>
  <si>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</si>
  <si>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</si>
  <si>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</si>
  <si>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</si>
  <si>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</si>
  <si>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</si>
  <si>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</si>
  <si>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</si>
  <si>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</si>
  <si>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</si>
  <si>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</si>
  <si>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</si>
  <si>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</si>
  <si>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</si>
  <si>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</si>
  <si>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</si>
  <si>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</si>
  <si>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</si>
  <si>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</si>
  <si>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</si>
  <si>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</si>
  <si>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</si>
  <si>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</si>
  <si>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</si>
  <si>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</si>
  <si>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</si>
  <si>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</si>
  <si>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</si>
  <si>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</si>
  <si>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</si>
  <si>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</si>
  <si>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</si>
  <si>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</si>
  <si>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</si>
  <si>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</si>
  <si>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</si>
  <si>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</si>
  <si>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</si>
  <si>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</si>
  <si>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</si>
  <si>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</si>
  <si>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</si>
  <si>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</si>
  <si>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</si>
  <si>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</si>
  <si>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</si>
  <si>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</si>
  <si>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</si>
  <si>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</si>
  <si>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</si>
  <si>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</si>
  <si>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</si>
  <si>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</si>
  <si>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</si>
  <si>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</si>
  <si>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</si>
  <si>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</si>
  <si>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</si>
  <si>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</si>
  <si>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</si>
  <si>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</si>
  <si>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</si>
  <si>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</si>
  <si>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</si>
  <si>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</si>
  <si>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</si>
  <si>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</si>
  <si>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</si>
  <si>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</si>
  <si>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</si>
  <si>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</si>
  <si>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</si>
  <si>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</si>
  <si>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</si>
  <si>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</si>
  <si>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</si>
  <si>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</si>
  <si>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</si>
  <si>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</si>
  <si>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</si>
  <si>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</si>
  <si>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</si>
  <si>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</si>
  <si>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</si>
  <si>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</si>
  <si>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</si>
  <si>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</si>
  <si>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</si>
  <si>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</si>
  <si>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</si>
  <si>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</si>
  <si>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</si>
  <si>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</si>
  <si>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</si>
  <si>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</si>
  <si>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</si>
  <si>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</si>
  <si>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</si>
  <si>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</si>
  <si>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</si>
  <si>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</si>
  <si>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</si>
  <si>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</si>
  <si>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</si>
  <si>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</si>
  <si>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</si>
  <si>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</si>
  <si>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</si>
  <si>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</si>
  <si>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</si>
  <si>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</si>
  <si>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</si>
  <si>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</si>
  <si>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</si>
  <si>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</si>
  <si>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</si>
  <si>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</si>
  <si>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</si>
  <si>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</si>
  <si>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</si>
  <si>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</si>
  <si>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</si>
  <si>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</si>
  <si>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</si>
  <si>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</si>
  <si>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</si>
  <si>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</si>
  <si>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</si>
  <si>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</si>
  <si>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</si>
  <si>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</si>
  <si>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</si>
  <si>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</si>
  <si>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</si>
  <si>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</si>
  <si>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</si>
  <si>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</si>
  <si>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</si>
  <si>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</si>
  <si>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</si>
  <si>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</si>
  <si>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</si>
  <si>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</si>
  <si>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</si>
  <si>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</si>
  <si>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</si>
  <si>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</si>
  <si>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</si>
  <si>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</si>
  <si>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</si>
  <si>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</si>
  <si>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</si>
  <si>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</si>
  <si>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</si>
  <si>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</si>
  <si>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</si>
  <si>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</si>
  <si>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</si>
  <si>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</si>
  <si>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</si>
  <si>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</si>
  <si>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</si>
  <si>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</si>
  <si>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</si>
  <si>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</si>
  <si>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</si>
  <si>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</si>
  <si>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</si>
  <si>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</si>
  <si>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</si>
  <si>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</si>
  <si>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</si>
  <si>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</si>
  <si>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</si>
  <si>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</si>
  <si>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</si>
  <si>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</si>
  <si>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</si>
  <si>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</si>
  <si>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</si>
  <si>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</si>
  <si>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</si>
  <si>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</si>
  <si>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</si>
  <si>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</si>
  <si>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</si>
  <si>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</si>
  <si>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</si>
  <si>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</si>
  <si>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</si>
  <si>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</si>
  <si>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</si>
  <si>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</si>
  <si>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</si>
  <si>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</si>
  <si>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</si>
  <si>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</si>
  <si>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</si>
  <si>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</si>
  <si>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</si>
  <si>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</si>
  <si>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</si>
  <si>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</si>
  <si>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</si>
  <si>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</si>
  <si>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</si>
  <si>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</si>
  <si>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</si>
  <si>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</si>
  <si>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</si>
  <si>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</si>
  <si>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</si>
  <si>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</si>
  <si>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</si>
  <si>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</si>
  <si>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</si>
  <si>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</si>
  <si>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</si>
  <si>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</si>
  <si>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</si>
  <si>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</si>
  <si>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</si>
  <si>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</si>
  <si>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</si>
  <si>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</si>
  <si>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</si>
  <si>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</si>
  <si>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</si>
  <si>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</si>
  <si>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</si>
  <si>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</si>
  <si>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</si>
  <si>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</si>
  <si>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</si>
  <si>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</si>
  <si>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</si>
  <si>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</si>
  <si>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</si>
  <si>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</si>
  <si>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</si>
  <si>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</si>
  <si>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</si>
  <si>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</si>
  <si>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</si>
  <si>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</si>
  <si>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</si>
  <si>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</si>
  <si>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</si>
  <si>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</si>
  <si>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</si>
  <si>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</si>
  <si>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</si>
  <si>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</si>
  <si>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</si>
  <si>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</si>
  <si>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</si>
  <si>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</si>
  <si>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</si>
  <si>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</si>
  <si>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</si>
  <si>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</si>
  <si>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</si>
  <si>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</si>
  <si>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</si>
  <si>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</si>
  <si>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</si>
  <si>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</si>
  <si>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</si>
  <si>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</si>
  <si>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</si>
  <si>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</si>
  <si>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</si>
  <si>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</si>
  <si>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</si>
  <si>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</si>
  <si>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</si>
  <si>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</si>
  <si>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</si>
  <si>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</si>
  <si>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</si>
  <si>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</si>
  <si>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</si>
  <si>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</si>
  <si>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</si>
  <si>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</si>
  <si>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</si>
  <si>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</si>
  <si>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</si>
  <si>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</si>
  <si>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</si>
  <si>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</si>
  <si>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</si>
  <si>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</si>
  <si>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</si>
  <si>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</si>
  <si>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</si>
  <si>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</si>
  <si>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</si>
  <si>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</si>
  <si>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</si>
  <si>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</si>
  <si>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</si>
  <si>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</si>
  <si>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</si>
  <si>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</si>
  <si>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</si>
  <si>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</si>
  <si>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</si>
  <si>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</si>
  <si>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</si>
  <si>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</si>
  <si>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</si>
  <si>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</si>
  <si>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</si>
  <si>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</si>
  <si>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</si>
  <si>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</si>
  <si>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</si>
  <si>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</si>
  <si>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</si>
  <si>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</si>
  <si>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</si>
  <si>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</si>
  <si>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</si>
  <si>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</si>
  <si>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</si>
  <si>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</si>
  <si>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</si>
  <si>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</si>
  <si>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</si>
  <si>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</si>
  <si>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</si>
  <si>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</si>
  <si>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</si>
  <si>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</si>
  <si>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</si>
  <si>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</si>
  <si>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</si>
  <si>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</si>
  <si>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</si>
  <si>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</si>
  <si>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</si>
  <si>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</si>
  <si>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</si>
  <si>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</si>
  <si>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</si>
  <si>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</si>
  <si>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</si>
  <si>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</si>
  <si>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</si>
  <si>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</si>
  <si>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</si>
  <si>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</si>
  <si>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</si>
  <si>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</si>
  <si>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</si>
  <si>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</si>
  <si>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</si>
  <si>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</si>
  <si>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</si>
  <si>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</si>
  <si>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</si>
  <si>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</si>
  <si>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</si>
  <si>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</si>
  <si>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</si>
  <si>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</si>
  <si>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</si>
  <si>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</si>
  <si>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</si>
  <si>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</si>
  <si>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</si>
  <si>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</si>
  <si>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</si>
  <si>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</si>
  <si>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</si>
  <si>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</si>
  <si>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</si>
  <si>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</si>
  <si>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</si>
  <si>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</si>
  <si>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</si>
  <si>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</si>
  <si>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</si>
  <si>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</si>
  <si>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</si>
  <si>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</si>
  <si>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</si>
  <si>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</si>
  <si>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</si>
  <si>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</si>
  <si>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</si>
  <si>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</si>
  <si>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</si>
  <si>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</si>
  <si>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</si>
  <si>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</si>
  <si>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</si>
  <si>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</si>
  <si>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</si>
  <si>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</si>
  <si>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</si>
  <si>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</si>
  <si>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</si>
  <si>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</si>
  <si>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</si>
  <si>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</si>
  <si>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</si>
  <si>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</si>
  <si>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</si>
  <si>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</si>
  <si>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</si>
  <si>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</si>
  <si>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</si>
  <si>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</si>
  <si>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</si>
  <si>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</si>
  <si>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</si>
  <si>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</si>
  <si>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</si>
  <si>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</si>
  <si>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</si>
  <si>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</si>
  <si>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</si>
  <si>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</si>
  <si>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</si>
  <si>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</si>
  <si>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</si>
  <si>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</si>
  <si>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</si>
  <si>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</si>
  <si>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</si>
  <si>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</si>
  <si>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</si>
  <si>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</si>
  <si>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</si>
  <si>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</si>
  <si>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</si>
  <si>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</si>
  <si>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</si>
  <si>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</si>
  <si>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</si>
  <si>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</si>
  <si>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</si>
  <si>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</si>
  <si>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</si>
  <si>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</si>
  <si>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</si>
  <si>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</si>
  <si>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</si>
  <si>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</si>
  <si>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</si>
  <si>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</si>
  <si>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</si>
  <si>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</si>
  <si>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</si>
  <si>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</si>
  <si>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</si>
  <si>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</si>
  <si>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</si>
  <si>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</si>
  <si>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</si>
  <si>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</si>
  <si>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</si>
  <si>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</si>
  <si>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</si>
  <si>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</si>
  <si>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</si>
  <si>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</si>
  <si>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</si>
  <si>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</si>
  <si>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</si>
  <si>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</si>
  <si>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</si>
  <si>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</si>
  <si>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</si>
  <si>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</si>
  <si>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</si>
  <si>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</si>
  <si>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</si>
  <si>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</si>
  <si>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</si>
  <si>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</si>
  <si>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</si>
  <si>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</si>
  <si>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</si>
  <si>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</si>
  <si>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</si>
  <si>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</si>
  <si>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</si>
  <si>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</si>
  <si>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</si>
  <si>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</si>
  <si>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</si>
  <si>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</si>
  <si>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</si>
  <si>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</si>
  <si>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</si>
  <si>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</si>
  <si>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</si>
  <si>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</si>
  <si>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</si>
  <si>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</si>
  <si>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</si>
  <si>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</si>
  <si>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</si>
  <si>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</si>
  <si>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</si>
  <si>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</si>
  <si>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</si>
  <si>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</si>
  <si>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</si>
  <si>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</si>
  <si>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</si>
  <si>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</si>
  <si>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</si>
  <si>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</si>
  <si>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</si>
  <si>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</si>
  <si>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</si>
  <si>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</si>
  <si>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</si>
  <si>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</si>
  <si>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</si>
  <si>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</si>
  <si>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</si>
  <si>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</si>
  <si>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</si>
  <si>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</si>
  <si>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</si>
  <si>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</si>
  <si>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</si>
  <si>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</si>
  <si>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</si>
  <si>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</si>
  <si>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</si>
  <si>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</si>
  <si>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</si>
  <si>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</si>
  <si>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</si>
  <si>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</si>
  <si>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</si>
  <si>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</si>
  <si>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</si>
  <si>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</si>
  <si>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</si>
  <si>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</si>
  <si>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</si>
  <si>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</si>
  <si>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</si>
  <si>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</si>
  <si>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</si>
  <si>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</si>
  <si>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</si>
  <si>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</si>
  <si>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</si>
  <si>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</si>
  <si>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</si>
  <si>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</si>
  <si>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</si>
  <si>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</si>
  <si>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</si>
  <si>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</si>
  <si>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</si>
  <si>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</si>
  <si>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</si>
  <si>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</si>
  <si>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</si>
  <si>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</si>
  <si>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</si>
  <si>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</si>
  <si>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</si>
  <si>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</si>
  <si>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</si>
  <si>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</si>
  <si>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</si>
  <si>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</si>
  <si>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</si>
  <si>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</si>
  <si>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</si>
  <si>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</si>
  <si>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</si>
  <si>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</si>
  <si>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</si>
  <si>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</si>
  <si>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</si>
  <si>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</si>
  <si>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</si>
  <si>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</si>
  <si>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</si>
  <si>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</si>
  <si>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</si>
  <si>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</si>
  <si>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</si>
  <si>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</si>
  <si>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</si>
  <si>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</si>
  <si>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</si>
  <si>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</si>
  <si>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</si>
  <si>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</si>
  <si>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</si>
  <si>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</si>
  <si>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</si>
  <si>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</si>
  <si>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</si>
  <si>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</si>
  <si>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</si>
  <si>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</si>
  <si>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</si>
  <si>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</si>
  <si>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</si>
  <si>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</si>
  <si>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</si>
  <si>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</si>
  <si>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</si>
  <si>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</si>
  <si>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</si>
  <si>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</si>
  <si>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</si>
  <si>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</si>
  <si>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</si>
  <si>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</si>
  <si>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</si>
  <si>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</si>
  <si>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</si>
  <si>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</si>
  <si>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</si>
  <si>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</si>
  <si>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</si>
  <si>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</si>
  <si>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</si>
  <si>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</si>
  <si>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</si>
  <si>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</si>
  <si>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</si>
  <si>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</si>
  <si>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</si>
  <si>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</si>
  <si>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</si>
  <si>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</si>
  <si>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</si>
  <si>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</si>
  <si>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</si>
  <si>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</si>
  <si>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</si>
  <si>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</si>
  <si>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</si>
  <si>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</si>
  <si>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</si>
  <si>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</si>
  <si>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</si>
  <si>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</si>
  <si>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</si>
  <si>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</si>
  <si>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</si>
  <si>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</si>
  <si>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</si>
  <si>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</si>
  <si>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</si>
  <si>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</si>
  <si>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</si>
  <si>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</si>
  <si>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</si>
  <si>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</si>
  <si>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</si>
  <si>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</si>
  <si>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</si>
  <si>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</si>
  <si>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</si>
  <si>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</si>
  <si>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</si>
  <si>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</si>
  <si>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</si>
  <si>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</si>
  <si>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</si>
  <si>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</si>
  <si>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</si>
  <si>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</si>
  <si>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</si>
  <si>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</si>
  <si>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</si>
  <si>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</si>
  <si>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</si>
  <si>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</si>
  <si>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</si>
  <si>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</si>
  <si>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</si>
  <si>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</si>
  <si>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</si>
  <si>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</si>
  <si>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</si>
  <si>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</si>
  <si>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</si>
  <si>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</si>
  <si>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</si>
  <si>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</si>
  <si>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</si>
  <si>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</si>
  <si>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</si>
  <si>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</si>
  <si>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</si>
  <si>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</si>
  <si>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</si>
  <si>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</si>
  <si>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</si>
  <si>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</si>
  <si>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</si>
  <si>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</si>
  <si>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</si>
  <si>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</si>
  <si>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</si>
  <si>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</si>
  <si>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</si>
  <si>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</si>
  <si>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</si>
  <si>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</si>
  <si>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</si>
  <si>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</si>
  <si>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</si>
  <si>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</si>
  <si>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</si>
  <si>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</si>
  <si>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</si>
  <si>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</si>
  <si>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</si>
  <si>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</si>
  <si>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</si>
  <si>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</si>
  <si>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</si>
  <si>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</si>
  <si>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</si>
  <si>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</si>
  <si>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</si>
  <si>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</si>
  <si>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</si>
  <si>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</si>
  <si>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</si>
  <si>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</si>
  <si>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</si>
  <si>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</si>
  <si>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</si>
  <si>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</si>
  <si>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</si>
  <si>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</si>
  <si>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</si>
  <si>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</si>
  <si>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</si>
  <si>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</si>
  <si>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</si>
  <si>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</si>
  <si>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</si>
  <si>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</si>
  <si>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</si>
  <si>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</si>
  <si>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</si>
  <si>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</si>
  <si>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</si>
  <si>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</si>
  <si>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</si>
  <si>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</si>
  <si>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</si>
  <si>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</si>
  <si>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</si>
  <si>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</si>
  <si>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</si>
  <si>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</si>
  <si>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</si>
  <si>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</si>
  <si>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</si>
  <si>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</si>
  <si>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</si>
  <si>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</si>
  <si>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</si>
  <si>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</si>
  <si>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</si>
  <si>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</si>
  <si>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</si>
  <si>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</si>
  <si>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</si>
  <si>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</si>
  <si>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</si>
  <si>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</si>
  <si>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</si>
  <si>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</si>
  <si>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</si>
  <si>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</si>
  <si>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</si>
  <si>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</si>
  <si>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</si>
  <si>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</si>
  <si>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</si>
  <si>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</si>
  <si>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</si>
  <si>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</si>
  <si>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</si>
  <si>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</si>
  <si>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</si>
  <si>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</si>
  <si>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</si>
  <si>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</si>
  <si>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</si>
  <si>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</si>
  <si>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</si>
  <si>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</si>
  <si>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</si>
  <si>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</si>
  <si>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</si>
  <si>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</si>
  <si>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</si>
  <si>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</si>
  <si>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</si>
  <si>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</si>
  <si>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</si>
  <si>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</si>
  <si>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</si>
  <si>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</si>
  <si>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</si>
  <si>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</si>
  <si>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</si>
  <si>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</si>
  <si>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</si>
  <si>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</si>
  <si>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</si>
  <si>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</si>
  <si>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</si>
  <si>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</si>
  <si>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</si>
  <si>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</si>
  <si>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</si>
  <si>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</si>
  <si>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</si>
  <si>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</si>
  <si>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</si>
  <si>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</si>
  <si>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</si>
  <si>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</si>
  <si>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</si>
  <si>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</si>
  <si>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</si>
  <si>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</si>
  <si>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</si>
  <si>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</si>
  <si>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</si>
  <si>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</si>
  <si>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</si>
  <si>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</si>
  <si>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</si>
  <si>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</si>
  <si>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</si>
  <si>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</si>
  <si>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</si>
  <si>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</si>
  <si>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</si>
  <si>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</si>
  <si>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</si>
  <si>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</si>
  <si>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</si>
  <si>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</si>
  <si>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</si>
  <si>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</si>
  <si>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</si>
  <si>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</si>
  <si>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</si>
  <si>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</si>
  <si>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</si>
  <si>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</si>
  <si>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</si>
  <si>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</si>
  <si>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</si>
  <si>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</si>
  <si>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</si>
  <si>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</si>
  <si>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</si>
  <si>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</si>
  <si>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</si>
  <si>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</si>
  <si>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</si>
  <si>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</si>
  <si>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</si>
  <si>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</si>
  <si>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</si>
  <si>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</si>
  <si>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</si>
  <si>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</si>
  <si>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</si>
  <si>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</si>
  <si>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</si>
  <si>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</si>
  <si>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</si>
  <si>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</si>
  <si>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</si>
  <si>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</si>
  <si>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</si>
  <si>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</si>
  <si>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</si>
  <si>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</si>
  <si>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</si>
  <si>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</si>
  <si>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</si>
  <si>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</si>
  <si>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</si>
  <si>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</si>
  <si>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</si>
  <si>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</si>
  <si>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</si>
  <si>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</si>
  <si>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</si>
  <si>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</si>
  <si>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</si>
  <si>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</si>
  <si>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</si>
  <si>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</si>
  <si>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</si>
  <si>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</si>
  <si>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</si>
  <si>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</si>
  <si>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</si>
  <si>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</si>
  <si>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</si>
  <si>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</si>
  <si>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</si>
  <si>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</si>
  <si>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</si>
  <si>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</si>
  <si>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</si>
  <si>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</si>
  <si>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</si>
  <si>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</si>
  <si>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</si>
  <si>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</si>
  <si>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</si>
  <si>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</si>
  <si>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</si>
  <si>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</si>
  <si>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</si>
  <si>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</si>
  <si>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</si>
  <si>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</si>
  <si>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</si>
  <si>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</si>
  <si>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</si>
  <si>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</si>
  <si>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</si>
  <si>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</si>
  <si>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</si>
  <si>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</si>
  <si>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</si>
  <si>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</si>
  <si>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</si>
  <si>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</si>
  <si>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</si>
  <si>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</si>
  <si>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</si>
  <si>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</si>
  <si>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</si>
  <si>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</si>
  <si>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</si>
  <si>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</si>
  <si>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</si>
  <si>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</si>
  <si>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</si>
  <si>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</si>
  <si>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</si>
  <si>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</si>
  <si>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</si>
  <si>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</si>
  <si>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</si>
  <si>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</si>
  <si>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</si>
  <si>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</si>
  <si>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</si>
  <si>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</si>
  <si>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</si>
  <si>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</si>
  <si>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</si>
  <si>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</si>
  <si>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</si>
  <si>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</si>
  <si>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</si>
  <si>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</si>
  <si>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</si>
  <si>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</si>
  <si>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</si>
  <si>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</si>
  <si>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</si>
  <si>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</si>
  <si>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</si>
  <si>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</si>
  <si>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</si>
  <si>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</si>
  <si>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</si>
  <si>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</si>
  <si>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</si>
  <si>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</si>
  <si>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</si>
  <si>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</si>
  <si>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</si>
  <si>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</si>
  <si>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</si>
  <si>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</si>
  <si>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</si>
  <si>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</si>
  <si>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</si>
  <si>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</si>
  <si>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</si>
  <si>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</si>
  <si>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</si>
  <si>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</si>
  <si>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</si>
  <si>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</si>
  <si>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</si>
  <si>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</si>
  <si>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</si>
  <si>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</si>
  <si>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</si>
  <si>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</si>
  <si>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</si>
  <si>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</si>
  <si>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</si>
  <si>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</si>
  <si>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</si>
  <si>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</si>
  <si>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</si>
  <si>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</si>
  <si>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</si>
  <si>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</si>
  <si>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</si>
  <si>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</si>
  <si>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</si>
  <si>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</si>
  <si>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</si>
  <si>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</si>
  <si>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</si>
  <si>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</si>
  <si>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</si>
  <si>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</si>
  <si>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</si>
  <si>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</si>
  <si>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</si>
  <si>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</si>
  <si>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</si>
  <si>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</si>
  <si>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</si>
  <si>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</si>
  <si>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</si>
  <si>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</si>
  <si>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</si>
  <si>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</si>
  <si>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</si>
  <si>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</si>
  <si>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</si>
  <si>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</si>
  <si>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</si>
  <si>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</si>
  <si>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</si>
  <si>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</si>
  <si>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</si>
  <si>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</si>
  <si>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</si>
  <si>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</si>
  <si>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</si>
  <si>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</si>
  <si>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</si>
  <si>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</si>
  <si>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</si>
  <si>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</si>
  <si>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</si>
  <si>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</si>
  <si>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</si>
  <si>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</si>
  <si>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</si>
  <si>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</si>
  <si>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</si>
  <si>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</si>
  <si>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</si>
  <si>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</si>
  <si>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</si>
  <si>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</si>
  <si>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</si>
  <si>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</si>
  <si>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</si>
  <si>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</si>
  <si>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</si>
  <si>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</si>
  <si>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</si>
  <si>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</si>
  <si>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</si>
  <si>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</si>
  <si>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</si>
  <si>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</si>
  <si>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</si>
  <si>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</si>
  <si>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</si>
  <si>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</si>
  <si>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</si>
  <si>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</si>
  <si>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</si>
  <si>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</si>
  <si>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</si>
  <si>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</si>
  <si>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</si>
  <si>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</si>
  <si>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</si>
  <si>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</si>
  <si>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</si>
  <si>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</si>
  <si>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</si>
  <si>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</si>
  <si>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</si>
  <si>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</si>
  <si>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</si>
  <si>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</si>
  <si>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</si>
  <si>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</si>
  <si>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</si>
  <si>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</si>
  <si>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</si>
  <si>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</si>
  <si>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</si>
  <si>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</si>
  <si>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</si>
  <si>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</si>
  <si>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</si>
  <si>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</si>
  <si>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</si>
  <si>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</si>
  <si>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</si>
  <si>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</si>
  <si>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</si>
  <si>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</si>
  <si>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</si>
  <si>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</si>
  <si>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</si>
  <si>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</si>
  <si>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</si>
  <si>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</si>
  <si>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</si>
  <si>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</si>
  <si>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</si>
  <si>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</si>
  <si>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</si>
  <si>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</si>
  <si>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</si>
  <si>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</si>
  <si>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</si>
  <si>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</si>
  <si>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</si>
  <si>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</si>
  <si>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</si>
  <si>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</si>
  <si>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</si>
  <si>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</si>
  <si>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</si>
  <si>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</si>
  <si>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</si>
  <si>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</si>
  <si>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</si>
  <si>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</si>
  <si>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</si>
  <si>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</si>
  <si>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</si>
  <si>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</si>
  <si>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</si>
  <si>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</si>
  <si>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</si>
  <si>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</si>
  <si>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</si>
  <si>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</si>
  <si>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</si>
  <si>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</si>
  <si>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</si>
  <si>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</si>
  <si>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</si>
  <si>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</si>
  <si>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</si>
  <si>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</si>
  <si>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</si>
  <si>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</si>
  <si>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</si>
  <si>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</si>
  <si>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</si>
  <si>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</si>
  <si>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</si>
  <si>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</si>
  <si>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</si>
  <si>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</si>
  <si>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</si>
  <si>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</si>
  <si>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</si>
  <si>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</si>
  <si>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</si>
  <si>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</si>
  <si>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</si>
  <si>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</si>
  <si>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</si>
  <si>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</si>
  <si>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</si>
  <si>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</si>
  <si>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</si>
  <si>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</si>
  <si>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</si>
  <si>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</si>
  <si>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</si>
  <si>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</si>
  <si>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</si>
  <si>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</si>
  <si>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</si>
  <si>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</si>
  <si>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</si>
  <si>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</si>
  <si>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</si>
  <si>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</si>
  <si>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</si>
  <si>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</si>
  <si>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</si>
  <si>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</si>
  <si>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</si>
  <si>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</si>
  <si>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</si>
  <si>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</si>
  <si>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</si>
  <si>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</si>
  <si>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</si>
  <si>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</si>
  <si>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</si>
  <si>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</si>
  <si>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</si>
  <si>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</si>
  <si>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</si>
  <si>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</si>
  <si>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</si>
  <si>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</si>
  <si>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</si>
  <si>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</si>
  <si>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</si>
  <si>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</si>
  <si>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</si>
  <si>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</si>
  <si>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</si>
  <si>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</si>
  <si>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</si>
  <si>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</si>
  <si>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</si>
  <si>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</si>
  <si>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</si>
  <si>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</si>
  <si>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</si>
  <si>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</si>
  <si>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</si>
  <si>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</si>
  <si>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</si>
  <si>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</si>
  <si>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</si>
  <si>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</si>
  <si>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</si>
  <si>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</si>
  <si>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</si>
  <si>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</si>
  <si>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</si>
  <si>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</si>
  <si>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</si>
  <si>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</si>
  <si>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</si>
  <si>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</si>
  <si>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</si>
  <si>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</si>
  <si>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</si>
  <si>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</si>
  <si>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</si>
  <si>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</si>
  <si>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</si>
  <si>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</si>
  <si>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</si>
  <si>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</si>
  <si>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</si>
  <si>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</si>
  <si>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</si>
  <si>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</si>
  <si>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</si>
  <si>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</si>
  <si>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</si>
  <si>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</si>
  <si>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</si>
  <si>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</si>
  <si>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</si>
  <si>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</si>
  <si>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</si>
  <si>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</si>
  <si>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</si>
  <si>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</si>
  <si>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</si>
  <si>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</si>
  <si>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</si>
  <si>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</si>
  <si>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</si>
  <si>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</si>
  <si>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</si>
  <si>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</si>
  <si>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</si>
  <si>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</si>
  <si>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</si>
  <si>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</si>
  <si>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</si>
  <si>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</si>
  <si>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</si>
  <si>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</si>
  <si>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</si>
  <si>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</si>
  <si>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</si>
  <si>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</si>
  <si>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</si>
  <si>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</si>
  <si>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</si>
  <si>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</si>
  <si>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</si>
  <si>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</si>
  <si>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</si>
  <si>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</si>
  <si>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</si>
  <si>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</si>
  <si>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</si>
  <si>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</si>
  <si>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</si>
  <si>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</si>
  <si>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</si>
  <si>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</si>
  <si>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</si>
  <si>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</si>
  <si>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</si>
  <si>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</si>
  <si>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</si>
  <si>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</si>
  <si>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</si>
  <si>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</si>
  <si>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</si>
  <si>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</si>
  <si>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</si>
  <si>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</si>
  <si>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</si>
  <si>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</si>
  <si>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</si>
  <si>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</si>
  <si>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</si>
  <si>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</si>
  <si>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</si>
  <si>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</si>
  <si>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</si>
  <si>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</si>
  <si>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</si>
  <si>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</si>
  <si>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</si>
  <si>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</si>
  <si>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</si>
  <si>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</si>
  <si>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</si>
  <si>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</si>
  <si>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</si>
  <si>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</si>
  <si>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</si>
  <si>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</si>
  <si>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</si>
  <si>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</si>
  <si>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</si>
  <si>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</si>
  <si>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</si>
  <si>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</si>
  <si>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</si>
  <si>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</si>
  <si>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</si>
  <si>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</si>
  <si>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</si>
  <si>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</si>
  <si>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</si>
  <si>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</si>
  <si>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</si>
  <si>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</si>
  <si>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</si>
  <si>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</si>
  <si>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</si>
  <si>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</si>
  <si>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</si>
  <si>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</si>
  <si>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</si>
  <si>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</si>
  <si>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</si>
  <si>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</si>
  <si>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</si>
  <si>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</si>
  <si>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</si>
  <si>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</si>
  <si>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</si>
  <si>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</si>
  <si>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</si>
  <si>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</si>
  <si>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</si>
  <si>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</si>
  <si>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</si>
  <si>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</si>
  <si>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</si>
  <si>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</si>
  <si>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</si>
  <si>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</si>
  <si>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</si>
  <si>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</si>
  <si>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</si>
  <si>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</si>
  <si>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</si>
  <si>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</si>
  <si>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</si>
  <si>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</si>
  <si>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</si>
  <si>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</si>
  <si>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</si>
  <si>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</si>
  <si>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</si>
  <si>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</si>
  <si>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</si>
  <si>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</si>
  <si>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</si>
  <si>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</si>
  <si>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</si>
  <si>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</si>
  <si>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</si>
  <si>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</si>
  <si>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</si>
  <si>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</si>
  <si>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</si>
  <si>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</si>
  <si>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</si>
  <si>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</si>
  <si>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</si>
  <si>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</si>
  <si>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</si>
  <si>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</si>
  <si>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</si>
  <si>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</si>
  <si>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</si>
  <si>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</si>
  <si>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</si>
  <si>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</si>
  <si>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</si>
  <si>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</si>
  <si>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</si>
  <si>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</si>
  <si>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</si>
  <si>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</si>
  <si>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</si>
  <si>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</si>
  <si>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</si>
  <si>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</si>
  <si>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</si>
  <si>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</si>
  <si>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</si>
  <si>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</si>
  <si>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</si>
  <si>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</si>
  <si>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</si>
  <si>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</si>
  <si>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</si>
  <si>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</si>
  <si>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</si>
  <si>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</si>
  <si>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</si>
  <si>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</si>
  <si>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</si>
  <si>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</si>
  <si>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</si>
  <si>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</si>
  <si>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</si>
  <si>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</si>
  <si>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</si>
  <si>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</si>
  <si>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</si>
  <si>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</si>
  <si>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</si>
  <si>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</si>
  <si>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</si>
  <si>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</si>
  <si>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</si>
  <si>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</si>
  <si>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</si>
  <si>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</si>
  <si>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</si>
  <si>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</si>
  <si>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</si>
  <si>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</si>
  <si>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</si>
  <si>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</si>
  <si>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</si>
  <si>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</si>
  <si>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</si>
  <si>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</si>
  <si>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</si>
  <si>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</si>
  <si>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</si>
  <si>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</si>
  <si>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</si>
  <si>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</si>
  <si>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</si>
  <si>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</si>
  <si>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</si>
  <si>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</si>
  <si>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</si>
  <si>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</si>
  <si>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</si>
  <si>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</si>
  <si>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</si>
  <si>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</si>
  <si>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</si>
  <si>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</si>
  <si>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</si>
  <si>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</si>
  <si>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</si>
  <si>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</si>
  <si>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</si>
  <si>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</si>
  <si>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</si>
  <si>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</si>
  <si>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</si>
  <si>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</si>
  <si>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</si>
  <si>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</si>
  <si>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</si>
  <si>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</si>
  <si>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</si>
  <si>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</si>
  <si>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</si>
  <si>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</si>
  <si>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</si>
  <si>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</si>
  <si>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</si>
  <si>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</si>
  <si>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</si>
  <si>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</si>
  <si>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</si>
  <si>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</si>
  <si>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</si>
  <si>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</si>
  <si>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</si>
  <si>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</si>
  <si>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</si>
  <si>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</si>
  <si>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</si>
  <si>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</si>
  <si>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</si>
  <si>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</si>
  <si>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</si>
  <si>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</si>
  <si>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</si>
  <si>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</si>
  <si>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</si>
  <si>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</si>
  <si>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</si>
  <si>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</si>
  <si>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</si>
  <si>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</si>
  <si>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</si>
  <si>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</si>
  <si>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</si>
  <si>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</si>
  <si>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</si>
  <si>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</si>
  <si>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</si>
  <si>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</si>
  <si>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</si>
  <si>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</si>
  <si>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</si>
  <si>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</si>
  <si>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</si>
  <si>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</si>
  <si>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</si>
  <si>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</si>
  <si>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</si>
  <si>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</si>
  <si>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</si>
  <si>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</si>
  <si>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</si>
  <si>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</si>
  <si>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</si>
  <si>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</si>
  <si>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</si>
  <si>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</si>
  <si>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</si>
  <si>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</si>
  <si>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</si>
  <si>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</si>
  <si>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</si>
  <si>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</si>
  <si>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</si>
  <si>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</si>
  <si>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</si>
  <si>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</si>
  <si>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</si>
  <si>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</si>
  <si>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</si>
  <si>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</si>
  <si>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</si>
  <si>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</si>
  <si>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</si>
  <si>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</si>
  <si>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</si>
  <si>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</si>
  <si>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</si>
  <si>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</si>
  <si>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</si>
  <si>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</si>
  <si>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</si>
  <si>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</si>
  <si>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</si>
  <si>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</si>
  <si>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</si>
  <si>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</si>
  <si>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</si>
  <si>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</si>
  <si>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</si>
  <si>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</si>
  <si>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</si>
  <si>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</si>
  <si>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</si>
  <si>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</si>
  <si>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</si>
  <si>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</si>
  <si>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</si>
  <si>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</si>
  <si>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</si>
  <si>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</si>
  <si>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</si>
  <si>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</si>
  <si>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</si>
  <si>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</si>
  <si>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</si>
  <si>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</si>
  <si>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</si>
  <si>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</si>
  <si>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</si>
  <si>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</si>
  <si>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</si>
  <si>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</si>
  <si>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</si>
  <si>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</si>
  <si>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</si>
  <si>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</si>
  <si>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</si>
  <si>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</si>
  <si>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</si>
  <si>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</si>
  <si>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</si>
  <si>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</si>
  <si>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</si>
  <si>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</si>
  <si>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</si>
  <si>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</si>
  <si>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</si>
  <si>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</si>
  <si>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</si>
  <si>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</si>
  <si>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</si>
  <si>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</si>
  <si>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</si>
  <si>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</si>
  <si>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</si>
  <si>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</si>
  <si>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</si>
  <si>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</si>
  <si>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</si>
  <si>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</si>
  <si>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</si>
  <si>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</si>
  <si>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</si>
  <si>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</si>
  <si>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</si>
  <si>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</si>
  <si>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</si>
  <si>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</si>
  <si>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</si>
  <si>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</si>
  <si>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</si>
  <si>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</si>
  <si>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</si>
  <si>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</si>
  <si>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</si>
  <si>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</si>
  <si>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</si>
  <si>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</si>
  <si>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</si>
  <si>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</si>
  <si>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</si>
  <si>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</si>
  <si>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</si>
  <si>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</si>
  <si>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</si>
  <si>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</si>
  <si>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</si>
  <si>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</si>
  <si>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</si>
  <si>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</si>
  <si>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</si>
  <si>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</si>
  <si>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</si>
  <si>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</si>
  <si>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</si>
  <si>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</si>
  <si>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</si>
  <si>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</si>
  <si>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</si>
  <si>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</si>
  <si>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</si>
  <si>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</si>
  <si>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</si>
  <si>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</si>
  <si>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</si>
  <si>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</si>
  <si>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</si>
  <si>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</si>
  <si>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</si>
  <si>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</si>
  <si>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</si>
  <si>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</si>
  <si>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</si>
  <si>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</si>
  <si>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</si>
  <si>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</si>
  <si>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</si>
  <si>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</si>
  <si>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</si>
  <si>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</si>
  <si>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</si>
  <si>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</si>
  <si>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</si>
  <si>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</si>
  <si>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</si>
  <si>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</si>
  <si>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</si>
  <si>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</si>
  <si>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</si>
  <si>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</si>
  <si>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</si>
  <si>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</si>
  <si>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</si>
  <si>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</si>
  <si>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</si>
  <si>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</si>
  <si>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</si>
  <si>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</si>
  <si>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</si>
  <si>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</si>
  <si>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</si>
  <si>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</si>
  <si>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</si>
  <si>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</si>
  <si>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</si>
  <si>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</si>
  <si>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</si>
  <si>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</si>
  <si>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</si>
  <si>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</si>
  <si>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</si>
  <si>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</si>
  <si>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</si>
  <si>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</si>
  <si>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</si>
  <si>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</si>
  <si>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</si>
  <si>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</si>
  <si>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</si>
  <si>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</si>
  <si>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</si>
  <si>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</si>
  <si>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</si>
  <si>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</si>
  <si>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</si>
  <si>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</si>
  <si>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</si>
  <si>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</si>
  <si>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</si>
  <si>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</si>
  <si>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</si>
  <si>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</si>
  <si>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</si>
  <si>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</si>
  <si>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</si>
  <si>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</si>
  <si>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</si>
  <si>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</si>
  <si>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</si>
  <si>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</si>
  <si>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</si>
  <si>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</si>
  <si>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</si>
  <si>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</si>
  <si>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</si>
  <si>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</si>
  <si>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</si>
  <si>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</si>
  <si>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</si>
  <si>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</si>
  <si>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</si>
  <si>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</si>
  <si>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</si>
  <si>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</si>
  <si>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</si>
  <si>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</si>
  <si>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</si>
  <si>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</si>
  <si>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</si>
  <si>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</si>
  <si>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</si>
  <si>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</si>
  <si>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</si>
  <si>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</si>
  <si>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</si>
  <si>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</si>
  <si>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</si>
  <si>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</si>
  <si>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</si>
  <si>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</si>
  <si>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</si>
  <si>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</si>
  <si>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</si>
  <si>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</si>
  <si>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</si>
  <si>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</si>
  <si>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</si>
  <si>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</si>
  <si>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</si>
  <si>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</si>
  <si>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</si>
  <si>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</si>
  <si>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</si>
  <si>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</si>
  <si>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</si>
  <si>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</si>
  <si>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</si>
  <si>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</si>
  <si>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</si>
  <si>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</si>
  <si>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</si>
  <si>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</si>
  <si>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</si>
  <si>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</si>
  <si>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</si>
  <si>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</si>
  <si>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</si>
  <si>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</si>
  <si>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</si>
  <si>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</si>
  <si>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</si>
  <si>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</si>
  <si>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</si>
  <si>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</si>
  <si>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</si>
  <si>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</si>
  <si>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</si>
  <si>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</si>
  <si>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</si>
  <si>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</si>
  <si>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</si>
  <si>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</si>
  <si>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</si>
  <si>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</si>
  <si>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</si>
  <si>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</si>
  <si>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</si>
  <si>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</si>
  <si>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</si>
  <si>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</si>
  <si>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</si>
  <si>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</si>
  <si>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</si>
  <si>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</si>
  <si>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</si>
  <si>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</si>
  <si>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</si>
  <si>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</si>
  <si>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</si>
  <si>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</si>
  <si>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</si>
  <si>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</si>
  <si>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</si>
  <si>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</si>
  <si>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</si>
  <si>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</si>
  <si>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</si>
  <si>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</si>
  <si>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</si>
  <si>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</si>
  <si>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</si>
  <si>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</si>
  <si>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</si>
  <si>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</si>
  <si>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</si>
  <si>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</si>
  <si>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</si>
  <si>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</si>
  <si>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</si>
  <si>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</si>
  <si>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</si>
  <si>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</si>
  <si>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</si>
  <si>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</si>
  <si>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</si>
  <si>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</si>
  <si>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</si>
  <si>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</si>
  <si>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</si>
  <si>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</si>
  <si>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</si>
  <si>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</si>
  <si>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</si>
  <si>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</si>
  <si>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</si>
  <si>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</si>
  <si>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</si>
  <si>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</si>
  <si>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</si>
  <si>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</si>
  <si>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</si>
  <si>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</si>
  <si>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</si>
  <si>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</si>
  <si>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</si>
  <si>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</si>
  <si>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</si>
  <si>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</si>
  <si>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</si>
  <si>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</si>
  <si>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</si>
  <si>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</si>
  <si>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</si>
  <si>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</si>
  <si>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</si>
  <si>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</si>
  <si>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</si>
  <si>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</si>
  <si>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</si>
  <si>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</si>
  <si>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</si>
  <si>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</si>
  <si>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</si>
  <si>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</si>
  <si>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</si>
  <si>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</si>
  <si>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</si>
  <si>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</si>
  <si>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</si>
  <si>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</si>
  <si>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</si>
  <si>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</si>
  <si>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</si>
  <si>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</si>
  <si>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</si>
  <si>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</si>
  <si>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</si>
  <si>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</si>
  <si>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</si>
  <si>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</si>
  <si>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</si>
  <si>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</si>
  <si>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</si>
  <si>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</si>
  <si>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</si>
  <si>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</si>
  <si>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</si>
  <si>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</si>
  <si>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</si>
  <si>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</si>
  <si>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</si>
  <si>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</si>
  <si>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</si>
  <si>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</si>
  <si>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</si>
  <si>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</si>
  <si>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</si>
  <si>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</si>
  <si>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</si>
  <si>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</si>
  <si>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</si>
  <si>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</si>
  <si>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</si>
  <si>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</si>
  <si>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</si>
  <si>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</si>
  <si>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</si>
  <si>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</si>
  <si>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</si>
  <si>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</si>
  <si>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</si>
  <si>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</si>
  <si>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</si>
  <si>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</si>
  <si>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</si>
  <si>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</si>
  <si>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</si>
  <si>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</si>
  <si>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</si>
  <si>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</si>
  <si>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</si>
  <si>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</si>
  <si>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</si>
  <si>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</si>
  <si>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</si>
  <si>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</si>
  <si>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</si>
  <si>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</si>
  <si>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</si>
  <si>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</si>
  <si>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</si>
  <si>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</si>
  <si>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</si>
  <si>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</si>
  <si>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</si>
  <si>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</si>
  <si>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</si>
  <si>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</si>
  <si>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</si>
  <si>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</si>
  <si>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</si>
  <si>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</si>
  <si>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</si>
  <si>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</si>
  <si>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</si>
  <si>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</si>
  <si>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</si>
  <si>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</si>
  <si>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</si>
  <si>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</si>
  <si>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</si>
  <si>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</si>
  <si>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</si>
  <si>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</si>
  <si>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</si>
  <si>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</si>
  <si>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</si>
  <si>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</si>
  <si>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</si>
  <si>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</si>
  <si>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</si>
  <si>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</si>
  <si>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</si>
  <si>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</si>
  <si>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</si>
  <si>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</si>
  <si>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</si>
  <si>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</si>
  <si>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</si>
  <si>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</si>
  <si>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</si>
  <si>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</si>
  <si>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</si>
  <si>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</si>
  <si>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</si>
  <si>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</si>
  <si>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</si>
  <si>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</si>
  <si>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</si>
  <si>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</si>
  <si>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</si>
  <si>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</si>
  <si>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</si>
  <si>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</si>
  <si>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</si>
  <si>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</si>
  <si>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</si>
  <si>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</si>
  <si>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</si>
  <si>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</si>
  <si>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</si>
  <si>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</si>
  <si>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</si>
  <si>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</si>
  <si>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</si>
  <si>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</si>
  <si>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</si>
  <si>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</si>
  <si>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</si>
  <si>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</si>
  <si>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</si>
  <si>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</si>
  <si>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</si>
  <si>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</si>
  <si>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</si>
  <si>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</si>
  <si>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</si>
  <si>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</si>
  <si>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</si>
  <si>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</si>
  <si>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</si>
  <si>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</si>
  <si>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</si>
  <si>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</si>
  <si>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</si>
  <si>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</si>
  <si>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</si>
  <si>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</si>
  <si>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</si>
  <si>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</si>
  <si>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</si>
  <si>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</si>
  <si>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</si>
  <si>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</si>
  <si>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</si>
  <si>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</si>
  <si>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</si>
  <si>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</si>
  <si>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</si>
  <si>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</si>
  <si>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</si>
  <si>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</si>
  <si>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</si>
  <si>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</si>
  <si>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</si>
  <si>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</si>
  <si>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</si>
  <si>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</si>
  <si>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</si>
  <si>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</si>
  <si>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</si>
  <si>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</si>
  <si>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</si>
  <si>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</si>
  <si>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</si>
  <si>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</si>
  <si>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</si>
  <si>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</si>
  <si>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</si>
  <si>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</si>
  <si>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</si>
  <si>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</si>
  <si>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</si>
  <si>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</si>
  <si>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</si>
  <si>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</si>
  <si>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</si>
  <si>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</si>
  <si>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</si>
  <si>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</si>
  <si>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</si>
  <si>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</si>
  <si>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</si>
  <si>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</si>
  <si>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</si>
  <si>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</si>
  <si>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</si>
  <si>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</si>
  <si>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</si>
  <si>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</si>
  <si>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</si>
  <si>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</si>
  <si>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</si>
  <si>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</si>
  <si>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</si>
  <si>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</si>
  <si>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</si>
  <si>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</si>
  <si>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</si>
  <si>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</si>
  <si>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</si>
  <si>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</si>
  <si>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</si>
  <si>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</si>
  <si>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</si>
  <si>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</si>
  <si>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</si>
  <si>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</si>
  <si>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</si>
  <si>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</si>
  <si>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</si>
  <si>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</si>
  <si>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</si>
  <si>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</si>
  <si>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</si>
  <si>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</si>
  <si>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</si>
  <si>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</si>
  <si>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</si>
  <si>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</si>
  <si>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</si>
  <si>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</si>
  <si>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</si>
  <si>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</si>
  <si>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</si>
  <si>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</si>
  <si>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</si>
  <si>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</si>
  <si>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</si>
  <si>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</si>
  <si>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</si>
  <si>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</si>
  <si>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</si>
  <si>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</si>
  <si>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</si>
  <si>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</si>
  <si>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</si>
  <si>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</si>
  <si>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</si>
  <si>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</si>
  <si>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</si>
  <si>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</si>
  <si>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</si>
  <si>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</si>
  <si>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</si>
  <si>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</si>
  <si>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</si>
  <si>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</si>
  <si>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</si>
  <si>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</si>
  <si>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</si>
  <si>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</si>
  <si>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</si>
  <si>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</si>
  <si>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</si>
  <si>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</si>
  <si>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</si>
  <si>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</si>
  <si>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</si>
  <si>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</si>
  <si>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</si>
  <si>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</si>
  <si>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</si>
  <si>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</si>
  <si>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</si>
  <si>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</si>
  <si>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</si>
  <si>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</si>
  <si>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</si>
  <si>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</si>
  <si>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</si>
  <si>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</si>
  <si>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</si>
  <si>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</si>
  <si>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</si>
  <si>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</si>
  <si>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</si>
  <si>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</si>
  <si>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</si>
  <si>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</si>
  <si>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</si>
  <si>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</si>
  <si>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</si>
  <si>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</si>
  <si>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</si>
  <si>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</si>
  <si>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</si>
  <si>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</si>
  <si>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</si>
  <si>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</si>
  <si>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</si>
  <si>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</si>
  <si>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</si>
  <si>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</si>
  <si>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</si>
  <si>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</si>
  <si>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</si>
  <si>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</si>
  <si>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</si>
  <si>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</si>
  <si>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</si>
  <si>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</si>
  <si>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</si>
  <si>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</si>
  <si>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</si>
  <si>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</si>
  <si>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</si>
  <si>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</si>
  <si>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</si>
  <si>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</si>
  <si>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</si>
  <si>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</si>
  <si>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</si>
  <si>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</si>
  <si>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</si>
  <si>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</si>
  <si>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</si>
  <si>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</si>
  <si>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</si>
  <si>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</si>
  <si>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</si>
  <si>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</si>
  <si>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</si>
  <si>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</si>
  <si>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</si>
  <si>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</si>
  <si>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</si>
  <si>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</si>
  <si>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</si>
  <si>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</si>
  <si>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</si>
  <si>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</si>
  <si>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</si>
  <si>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</si>
  <si>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</si>
  <si>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</si>
  <si>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</si>
  <si>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</si>
  <si>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</si>
  <si>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</si>
  <si>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</si>
  <si>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</si>
  <si>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</si>
  <si>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</si>
  <si>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</si>
  <si>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</si>
  <si>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</si>
  <si>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</si>
  <si>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</si>
  <si>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</si>
  <si>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</si>
  <si>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</si>
  <si>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</si>
  <si>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</si>
  <si>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</si>
  <si>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</si>
  <si>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</si>
  <si>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</si>
  <si>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</si>
  <si>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</si>
  <si>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</si>
  <si>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</si>
  <si>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</si>
  <si>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</si>
  <si>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</si>
  <si>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</si>
  <si>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</si>
  <si>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</si>
  <si>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</si>
  <si>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</si>
  <si>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</si>
  <si>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</si>
  <si>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</si>
  <si>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</si>
  <si>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</si>
  <si>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</si>
  <si>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</si>
  <si>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</si>
  <si>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</si>
  <si>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</si>
  <si>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</si>
  <si>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</si>
  <si>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</si>
  <si>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</si>
  <si>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</si>
  <si>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</si>
  <si>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</si>
  <si>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</si>
  <si>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</si>
  <si>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</si>
  <si>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</si>
  <si>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</si>
  <si>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</si>
  <si>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</si>
  <si>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</si>
  <si>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</si>
  <si>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</si>
  <si>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</si>
  <si>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</si>
  <si>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</si>
  <si>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</si>
  <si>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</si>
  <si>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</si>
  <si>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</si>
  <si>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</si>
  <si>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</si>
  <si>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</si>
  <si>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</si>
  <si>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</si>
  <si>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</si>
  <si>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</si>
  <si>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</si>
  <si>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</si>
  <si>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</si>
  <si>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</si>
  <si>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</si>
  <si>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</si>
  <si>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</si>
  <si>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</si>
  <si>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</si>
  <si>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</si>
  <si>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</si>
  <si>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</si>
  <si>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</si>
  <si>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</si>
  <si>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</si>
  <si>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</si>
  <si>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</si>
  <si>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</si>
  <si>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</si>
  <si>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</si>
  <si>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</si>
  <si>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</si>
  <si>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</si>
  <si>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</si>
  <si>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</si>
  <si>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</si>
  <si>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</si>
  <si>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</si>
  <si>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</si>
  <si>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</si>
  <si>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</si>
  <si>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</si>
  <si>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</si>
  <si>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</si>
  <si>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</si>
  <si>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</si>
  <si>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</si>
  <si>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</si>
  <si>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</si>
  <si>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</si>
  <si>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</si>
  <si>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</si>
  <si>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</si>
  <si>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</si>
  <si>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</si>
  <si>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</si>
  <si>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</si>
  <si>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</si>
  <si>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</si>
  <si>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</si>
  <si>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</si>
  <si>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</si>
  <si>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</si>
  <si>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</si>
  <si>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</si>
  <si>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</si>
  <si>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</si>
  <si>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</si>
  <si>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</si>
  <si>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</si>
  <si>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</si>
  <si>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</si>
  <si>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</si>
  <si>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</si>
  <si>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</si>
  <si>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</si>
  <si>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</si>
  <si>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</si>
  <si>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</si>
  <si>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</si>
  <si>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</si>
  <si>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</si>
  <si>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</si>
  <si>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</si>
  <si>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</si>
  <si>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</si>
  <si>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</si>
  <si>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</si>
  <si>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</si>
  <si>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</si>
  <si>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</si>
  <si>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</si>
  <si>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</si>
  <si>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</si>
  <si>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</si>
  <si>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</si>
  <si>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</si>
  <si>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</si>
  <si>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</si>
  <si>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</si>
  <si>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</si>
  <si>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</si>
  <si>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</si>
  <si>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</si>
  <si>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</si>
  <si>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</si>
  <si>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</si>
  <si>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</si>
  <si>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</si>
  <si>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</si>
  <si>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</si>
  <si>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</si>
  <si>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</si>
  <si>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</si>
  <si>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</si>
  <si>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</si>
  <si>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</si>
  <si>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</si>
  <si>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</si>
  <si>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</si>
  <si>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</si>
  <si>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</si>
  <si>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</si>
  <si>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</si>
  <si>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</si>
  <si>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</si>
  <si>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</si>
  <si>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</si>
  <si>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</si>
  <si>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</si>
  <si>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</si>
  <si>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</si>
  <si>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</si>
  <si>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</si>
  <si>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</si>
  <si>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</si>
  <si>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</si>
  <si>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</si>
  <si>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</si>
  <si>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</si>
  <si>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</si>
  <si>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</si>
  <si>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</si>
  <si>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</si>
  <si>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</si>
  <si>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</si>
  <si>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</si>
  <si>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</si>
  <si>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</si>
  <si>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</si>
  <si>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</si>
  <si>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</si>
  <si>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</si>
  <si>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</si>
  <si>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</si>
  <si>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</si>
  <si>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</si>
  <si>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</si>
  <si>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</si>
  <si>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</si>
  <si>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</si>
  <si>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</si>
  <si>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</si>
  <si>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</si>
  <si>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</si>
  <si>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</si>
  <si>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</si>
  <si>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</si>
  <si>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</si>
  <si>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</si>
  <si>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</si>
  <si>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</si>
  <si>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</si>
  <si>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</si>
  <si>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</si>
  <si>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</si>
  <si>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</si>
  <si>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</si>
  <si>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</si>
  <si>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</si>
  <si>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</si>
  <si>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</si>
  <si>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</si>
  <si>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</si>
  <si>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</si>
  <si>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</si>
  <si>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</si>
  <si>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</si>
  <si>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</si>
  <si>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</si>
  <si>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</si>
  <si>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</si>
  <si>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</si>
  <si>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</si>
  <si>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</si>
  <si>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</si>
  <si>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</si>
  <si>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</si>
  <si>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</si>
  <si>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</si>
  <si>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</si>
  <si>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</si>
  <si>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</si>
  <si>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</si>
  <si>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</si>
  <si>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</si>
  <si>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</si>
  <si>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</si>
  <si>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</si>
  <si>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</si>
  <si>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</si>
  <si>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</si>
  <si>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</si>
  <si>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</si>
  <si>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</si>
  <si>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</si>
  <si>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</si>
  <si>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</si>
  <si>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</si>
  <si>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</si>
  <si>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</si>
  <si>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</si>
  <si>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</si>
  <si>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</si>
  <si>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</si>
  <si>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</si>
  <si>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</si>
  <si>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</si>
  <si>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</si>
  <si>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</si>
  <si>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</si>
  <si>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</si>
  <si>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</si>
  <si>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</si>
  <si>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</si>
  <si>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</si>
  <si>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</si>
  <si>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</si>
  <si>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</si>
  <si>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</si>
  <si>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</si>
  <si>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</si>
  <si>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</si>
  <si>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</si>
  <si>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</si>
  <si>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</si>
  <si>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</si>
  <si>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</si>
  <si>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</si>
  <si>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</si>
  <si>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</si>
  <si>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</si>
  <si>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</si>
  <si>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</si>
  <si>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</si>
  <si>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</si>
  <si>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</si>
  <si>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</si>
  <si>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</si>
  <si>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</si>
  <si>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</si>
  <si>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</si>
  <si>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</si>
  <si>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</si>
  <si>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</si>
  <si>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</si>
  <si>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</si>
  <si>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</si>
  <si>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</si>
  <si>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</si>
  <si>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</si>
  <si>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</si>
  <si>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</si>
  <si>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</si>
  <si>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</si>
  <si>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</si>
  <si>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</si>
  <si>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</si>
  <si>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</si>
  <si>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</si>
  <si>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</si>
  <si>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</si>
  <si>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</si>
  <si>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</si>
  <si>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</si>
  <si>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</si>
  <si>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</si>
  <si>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</si>
  <si>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</si>
  <si>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</si>
  <si>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</si>
  <si>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</si>
  <si>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</si>
  <si>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</si>
  <si>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</si>
  <si>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</si>
  <si>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</si>
  <si>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</si>
  <si>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</si>
  <si>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</si>
  <si>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</si>
  <si>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</si>
  <si>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</si>
  <si>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</si>
  <si>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</si>
  <si>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</si>
  <si>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</si>
  <si>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</si>
  <si>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</si>
  <si>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</si>
  <si>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</si>
  <si>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</si>
  <si>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</si>
  <si>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</si>
  <si>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</si>
  <si>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</si>
  <si>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</si>
  <si>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</si>
  <si>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</si>
  <si>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</si>
  <si>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</si>
  <si>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</si>
  <si>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</si>
  <si>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</si>
  <si>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</si>
  <si>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</si>
  <si>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</si>
  <si>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</si>
  <si>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</si>
  <si>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</si>
  <si>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</si>
  <si>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</si>
  <si>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</si>
  <si>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</si>
  <si>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</si>
  <si>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</si>
  <si>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</si>
  <si>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</si>
  <si>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</si>
  <si>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</si>
  <si>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</si>
  <si>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</si>
  <si>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</si>
  <si>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</si>
  <si>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</si>
  <si>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</si>
  <si>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</si>
  <si>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</si>
  <si>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</si>
  <si>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</si>
  <si>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</si>
  <si>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</si>
  <si>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</si>
  <si>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</si>
  <si>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</si>
  <si>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</si>
  <si>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</si>
  <si>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</si>
  <si>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</si>
  <si>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</si>
  <si>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</si>
  <si>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</si>
  <si>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</si>
  <si>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</si>
  <si>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</si>
  <si>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</si>
  <si>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</si>
  <si>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</si>
  <si>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</si>
  <si>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</si>
  <si>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</si>
  <si>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</si>
  <si>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</si>
  <si>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</si>
  <si>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</si>
  <si>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</si>
  <si>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</si>
  <si>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</si>
  <si>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</si>
  <si>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</si>
  <si>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</si>
  <si>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</si>
  <si>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</si>
  <si>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</si>
  <si>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</si>
  <si>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</si>
  <si>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</si>
  <si>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</si>
  <si>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</si>
  <si>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</si>
  <si>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</si>
  <si>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</si>
  <si>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</si>
  <si>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</si>
  <si>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</si>
  <si>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</si>
  <si>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</si>
  <si>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</si>
  <si>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</si>
  <si>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</si>
  <si>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</si>
  <si>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</si>
  <si>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</si>
  <si>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</si>
  <si>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</si>
  <si>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</si>
  <si>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</si>
  <si>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</si>
  <si>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</si>
  <si>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</si>
  <si>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</si>
  <si>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</si>
  <si>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</si>
  <si>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</si>
  <si>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</si>
  <si>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</si>
  <si>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</si>
  <si>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</si>
  <si>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</si>
  <si>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</si>
  <si>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</si>
  <si>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</si>
  <si>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</si>
  <si>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</si>
  <si>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</si>
  <si>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</si>
  <si>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</si>
  <si>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</si>
  <si>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</si>
  <si>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</si>
  <si>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</si>
  <si>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</si>
  <si>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</si>
  <si>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</si>
  <si>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</si>
  <si>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</si>
  <si>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</si>
  <si>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</si>
  <si>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</si>
  <si>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</si>
  <si>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</si>
  <si>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</si>
  <si>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</si>
  <si>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</si>
  <si>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</si>
  <si>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</si>
  <si>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</si>
  <si>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</si>
  <si>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</si>
  <si>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</si>
  <si>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</si>
  <si>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</si>
  <si>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</si>
  <si>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</si>
  <si>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</si>
  <si>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</si>
  <si>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</si>
  <si>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</si>
  <si>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</si>
  <si>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</si>
  <si>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</si>
  <si>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</si>
  <si>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</si>
  <si>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</si>
  <si>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</si>
  <si>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</si>
  <si>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</si>
  <si>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</si>
  <si>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</si>
  <si>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</si>
  <si>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</si>
  <si>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</si>
  <si>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</si>
  <si>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</si>
  <si>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</si>
  <si>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</si>
  <si>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</si>
  <si>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</si>
  <si>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</si>
  <si>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</si>
  <si>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</si>
  <si>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</si>
  <si>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</si>
  <si>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</si>
  <si>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</si>
  <si>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</si>
  <si>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</si>
  <si>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</si>
  <si>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</si>
  <si>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</si>
  <si>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</si>
  <si>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</si>
  <si>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</si>
  <si>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</si>
  <si>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</si>
  <si>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</si>
  <si>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</si>
  <si>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</si>
  <si>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</si>
  <si>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</si>
  <si>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</si>
  <si>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</si>
  <si>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</si>
  <si>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</si>
  <si>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</si>
  <si>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</si>
  <si>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</si>
  <si>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</si>
  <si>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</si>
  <si>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</si>
  <si>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</si>
  <si>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</si>
  <si>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</si>
  <si>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</si>
  <si>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</si>
  <si>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</si>
  <si>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</si>
  <si>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</si>
  <si>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</si>
  <si>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</si>
  <si>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</si>
  <si>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</si>
  <si>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</si>
  <si>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</si>
  <si>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</si>
  <si>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</si>
  <si>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</si>
  <si>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</si>
  <si>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</si>
  <si>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</si>
  <si>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</si>
  <si>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</si>
  <si>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</si>
  <si>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</si>
  <si>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</si>
  <si>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</si>
  <si>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</si>
  <si>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</si>
  <si>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</si>
  <si>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</si>
  <si>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</si>
  <si>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</si>
  <si>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</si>
  <si>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</si>
  <si>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</si>
  <si>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</si>
  <si>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</si>
  <si>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</si>
  <si>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</si>
  <si>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</si>
  <si>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</si>
  <si>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</si>
  <si>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</si>
  <si>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</si>
  <si>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</si>
  <si>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</si>
  <si>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</si>
  <si>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</si>
  <si>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</si>
  <si>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</si>
  <si>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</si>
  <si>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</si>
  <si>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</si>
  <si>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</si>
  <si>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</si>
  <si>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</si>
  <si>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</si>
  <si>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</si>
  <si>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</si>
  <si>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</si>
  <si>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</si>
  <si>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</si>
  <si>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</si>
  <si>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</si>
  <si>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</si>
  <si>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</si>
  <si>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</si>
  <si>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</si>
  <si>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</si>
  <si>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</si>
  <si>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</si>
  <si>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</si>
  <si>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</si>
  <si>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</si>
  <si>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</si>
  <si>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</si>
  <si>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</si>
  <si>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</si>
  <si>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</si>
  <si>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</si>
  <si>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</si>
  <si>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</si>
  <si>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</si>
  <si>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</si>
  <si>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</si>
  <si>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</si>
  <si>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</si>
  <si>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</si>
  <si>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</si>
  <si>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</si>
  <si>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</si>
  <si>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</si>
  <si>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</si>
  <si>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</si>
  <si>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</si>
  <si>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</si>
  <si>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</si>
  <si>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</si>
  <si>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</si>
  <si>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</si>
  <si>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</si>
  <si>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</si>
  <si>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</si>
  <si>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</si>
  <si>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</si>
  <si>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</si>
  <si>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</si>
  <si>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</si>
  <si>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</si>
  <si>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</si>
  <si>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</si>
  <si>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</si>
  <si>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</si>
  <si>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</si>
  <si>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</si>
  <si>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</si>
  <si>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</si>
  <si>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</si>
  <si>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</si>
  <si>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</si>
  <si>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</si>
  <si>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</si>
  <si>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</si>
  <si>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</si>
  <si>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</si>
  <si>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</si>
  <si>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</si>
  <si>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</si>
  <si>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</si>
  <si>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</si>
  <si>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</si>
  <si>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</si>
  <si>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</si>
  <si>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</si>
  <si>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</si>
  <si>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</si>
  <si>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</si>
  <si>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</si>
  <si>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</si>
  <si>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</si>
  <si>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</si>
  <si>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</si>
  <si>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</si>
  <si>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</si>
  <si>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</si>
  <si>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</si>
  <si>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</si>
  <si>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</si>
  <si>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</si>
  <si>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</si>
  <si>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</si>
  <si>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</si>
  <si>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</si>
  <si>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</si>
  <si>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</si>
  <si>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</si>
  <si>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</si>
  <si>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</si>
  <si>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</si>
  <si>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</si>
  <si>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</si>
  <si>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</si>
  <si>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</si>
  <si>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</si>
  <si>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</si>
  <si>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</si>
  <si>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</si>
  <si>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</si>
  <si>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</si>
  <si>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</si>
  <si>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</si>
  <si>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</si>
  <si>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</si>
  <si>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</si>
  <si>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</si>
  <si>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</si>
  <si>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</si>
  <si>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</si>
  <si>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</si>
  <si>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</si>
  <si>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</si>
  <si>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</si>
  <si>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</si>
  <si>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</si>
  <si>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</si>
  <si>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</si>
  <si>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</si>
  <si>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</si>
  <si>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</si>
  <si>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</si>
  <si>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</si>
  <si>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</si>
  <si>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</si>
  <si>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</si>
  <si>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</si>
  <si>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</si>
  <si>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</si>
  <si>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</si>
  <si>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</si>
  <si>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</si>
  <si>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</si>
  <si>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</si>
  <si>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</si>
  <si>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</si>
  <si>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</si>
  <si>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</si>
  <si>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</si>
  <si>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</si>
  <si>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</si>
  <si>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</si>
  <si>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</si>
  <si>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</si>
  <si>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</si>
  <si>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</si>
  <si>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</si>
  <si>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</si>
  <si>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</si>
  <si>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</si>
  <si>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</si>
  <si>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</si>
  <si>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</si>
  <si>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</si>
  <si>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</si>
  <si>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</si>
  <si>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</si>
  <si>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</si>
  <si>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</si>
  <si>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</si>
  <si>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</si>
  <si>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</si>
  <si>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</si>
  <si>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</si>
  <si>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</si>
  <si>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</si>
  <si>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</si>
  <si>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</si>
  <si>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</si>
  <si>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</si>
  <si>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</si>
  <si>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</si>
  <si>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</si>
  <si>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</si>
  <si>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</si>
  <si>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</si>
  <si>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</si>
  <si>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</si>
  <si>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</si>
  <si>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</si>
  <si>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</si>
  <si>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</si>
  <si>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</si>
  <si>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</si>
  <si>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</si>
  <si>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</si>
  <si>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</si>
  <si>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</si>
  <si>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</si>
  <si>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</si>
  <si>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</si>
  <si>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</si>
  <si>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</si>
  <si>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</si>
  <si>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</si>
  <si>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</si>
  <si>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</si>
  <si>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</si>
  <si>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</si>
  <si>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</si>
  <si>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</si>
  <si>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</si>
  <si>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</si>
  <si>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</si>
  <si>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</si>
  <si>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</si>
  <si>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</si>
  <si>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</si>
  <si>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</si>
  <si>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</si>
  <si>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</si>
  <si>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</si>
  <si>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</si>
  <si>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</si>
  <si>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</si>
  <si>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</si>
  <si>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</si>
  <si>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</si>
  <si>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</si>
  <si>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</si>
  <si>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</si>
  <si>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</si>
  <si>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</si>
  <si>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</si>
  <si>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</si>
  <si>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</si>
  <si>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</si>
  <si>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</si>
  <si>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</si>
  <si>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</si>
  <si>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</si>
  <si>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</si>
  <si>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</si>
  <si>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</si>
  <si>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</si>
  <si>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</si>
  <si>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</si>
  <si>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</si>
  <si>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</si>
  <si>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</si>
  <si>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</si>
  <si>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</si>
  <si>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</si>
  <si>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</si>
  <si>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</si>
  <si>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</si>
  <si>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</si>
  <si>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</si>
  <si>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</si>
  <si>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</si>
  <si>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</si>
  <si>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</si>
  <si>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</si>
  <si>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</si>
  <si>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</si>
  <si>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</si>
  <si>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</si>
  <si>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</si>
  <si>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</si>
  <si>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</si>
  <si>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</si>
  <si>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</si>
  <si>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</si>
  <si>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</si>
  <si>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</si>
  <si>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</si>
  <si>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</si>
  <si>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</si>
  <si>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</si>
  <si>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</si>
  <si>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</si>
  <si>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</si>
  <si>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</si>
  <si>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</si>
  <si>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</si>
  <si>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</si>
  <si>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</si>
  <si>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</si>
  <si>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</si>
  <si>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</si>
  <si>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</si>
  <si>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</si>
  <si>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</si>
  <si>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</si>
  <si>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</si>
  <si>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</si>
  <si>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</si>
  <si>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</si>
  <si>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</si>
  <si>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</si>
  <si>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</si>
  <si>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</si>
  <si>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</si>
  <si>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</si>
  <si>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</si>
  <si>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</si>
  <si>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</si>
  <si>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</si>
  <si>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</si>
  <si>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</si>
  <si>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</si>
  <si>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</si>
  <si>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</si>
  <si>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</si>
  <si>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</si>
  <si>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</si>
  <si>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</si>
  <si>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</si>
  <si>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</si>
  <si>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</si>
  <si>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</si>
  <si>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</si>
  <si>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</si>
  <si>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</si>
  <si>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</si>
  <si>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</si>
  <si>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</si>
  <si>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</si>
  <si>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</si>
  <si>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</si>
  <si>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</si>
  <si>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</si>
  <si>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</si>
  <si>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</si>
  <si>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</si>
  <si>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</si>
  <si>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</si>
  <si>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</si>
  <si>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</si>
  <si>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</si>
  <si>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</si>
  <si>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</si>
  <si>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</si>
  <si>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</si>
  <si>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</si>
  <si>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</si>
  <si>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</si>
  <si>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</si>
  <si>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</si>
  <si>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</si>
  <si>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</si>
  <si>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</si>
  <si>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</si>
  <si>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</si>
  <si>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</si>
  <si>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</si>
  <si>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</si>
  <si>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</si>
  <si>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</si>
  <si>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</si>
  <si>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</si>
  <si>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</si>
  <si>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</si>
  <si>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</si>
  <si>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</si>
  <si>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</si>
  <si>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</si>
  <si>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</si>
  <si>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</si>
  <si>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</si>
  <si>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</si>
  <si>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</si>
  <si>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</si>
  <si>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</si>
  <si>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</si>
  <si>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</si>
  <si>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</si>
  <si>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</si>
  <si>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</si>
  <si>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</si>
  <si>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</si>
  <si>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</si>
  <si>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</si>
  <si>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</si>
  <si>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</si>
  <si>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</si>
  <si>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</si>
  <si>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</si>
  <si>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</si>
  <si>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</si>
  <si>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</si>
  <si>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</si>
  <si>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</si>
  <si>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</si>
  <si>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</si>
  <si>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</si>
  <si>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</si>
  <si>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</si>
  <si>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</si>
  <si>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</si>
  <si>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</si>
  <si>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</si>
  <si>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</si>
  <si>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</si>
  <si>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</si>
  <si>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</si>
  <si>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</si>
  <si>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</si>
  <si>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</si>
  <si>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</si>
  <si>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</si>
  <si>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</si>
  <si>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</si>
  <si>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</si>
  <si>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</si>
  <si>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</si>
  <si>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</si>
  <si>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</si>
  <si>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</si>
  <si>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</si>
  <si>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</si>
  <si>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</si>
  <si>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</si>
  <si>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</si>
  <si>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</si>
  <si>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</si>
  <si>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</si>
  <si>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</si>
  <si>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</si>
  <si>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</si>
  <si>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</si>
  <si>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</si>
  <si>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</si>
  <si>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</si>
  <si>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</si>
  <si>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</si>
  <si>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</si>
  <si>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</si>
  <si>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</si>
  <si>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</si>
  <si>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</si>
  <si>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</si>
  <si>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</si>
  <si>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</si>
  <si>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</si>
  <si>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</si>
  <si>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</si>
  <si>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</si>
  <si>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</si>
  <si>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</si>
  <si>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</si>
  <si>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</si>
  <si>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</si>
  <si>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</si>
  <si>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</si>
  <si>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</si>
  <si>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</si>
  <si>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</si>
  <si>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</si>
  <si>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</si>
  <si>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</si>
  <si>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</si>
  <si>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</si>
  <si>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</si>
  <si>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</si>
  <si>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</si>
  <si>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</si>
  <si>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</si>
  <si>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</si>
  <si>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</si>
  <si>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</si>
  <si>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</si>
  <si>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</si>
  <si>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</si>
  <si>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</si>
  <si>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</si>
  <si>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</si>
  <si>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</si>
  <si>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</si>
  <si>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</si>
  <si>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</si>
  <si>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</si>
  <si>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</si>
  <si>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</si>
  <si>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</si>
  <si>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</si>
  <si>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</si>
  <si>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</si>
  <si>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</si>
  <si>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</si>
  <si>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</si>
  <si>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</si>
  <si>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</si>
  <si>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</si>
  <si>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</si>
  <si>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</si>
  <si>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</si>
  <si>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</si>
  <si>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</si>
  <si>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</si>
  <si>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</si>
  <si>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</si>
  <si>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</si>
  <si>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</si>
  <si>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</si>
  <si>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</si>
  <si>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</si>
  <si>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</si>
  <si>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</si>
  <si>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</si>
  <si>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</si>
  <si>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</si>
  <si>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</si>
  <si>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</si>
  <si>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</si>
  <si>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</si>
  <si>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</si>
  <si>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</si>
  <si>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</si>
  <si>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</si>
  <si>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</si>
  <si>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</si>
  <si>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</si>
  <si>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</si>
  <si>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</si>
  <si>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</si>
  <si>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</si>
  <si>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</si>
  <si>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</si>
  <si>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</si>
  <si>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</si>
  <si>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</si>
  <si>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</si>
  <si>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</si>
  <si>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</si>
  <si>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</si>
  <si>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</si>
  <si>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</si>
  <si>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</si>
  <si>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</si>
  <si>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</si>
  <si>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</si>
  <si>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</si>
  <si>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</si>
  <si>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</si>
  <si>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</si>
  <si>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</si>
  <si>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</si>
  <si>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</si>
  <si>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</si>
  <si>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</si>
  <si>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</si>
  <si>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</si>
  <si>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</si>
  <si>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</si>
  <si>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</si>
  <si>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</si>
  <si>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</si>
  <si>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</si>
  <si>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</si>
  <si>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</si>
  <si>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</si>
  <si>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</si>
  <si>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</si>
  <si>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</si>
  <si>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</si>
  <si>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</si>
  <si>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</si>
  <si>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</si>
  <si>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</si>
  <si>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</si>
  <si>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</si>
  <si>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</si>
  <si>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</si>
  <si>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</si>
  <si>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</si>
  <si>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</si>
  <si>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</si>
  <si>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</si>
  <si>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</si>
  <si>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</si>
  <si>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</si>
  <si>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</si>
  <si>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</si>
  <si>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</si>
  <si>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</si>
  <si>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</si>
  <si>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</si>
  <si>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</si>
  <si>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</si>
  <si>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</si>
  <si>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</si>
  <si>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</si>
  <si>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</si>
  <si>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</si>
  <si>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</si>
  <si>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</si>
  <si>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</si>
  <si>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</si>
  <si>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</si>
  <si>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</si>
  <si>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</si>
  <si>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</si>
  <si>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</si>
  <si>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</si>
  <si>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</si>
  <si>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</si>
  <si>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</si>
  <si>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</si>
  <si>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</si>
  <si>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</si>
  <si>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</si>
  <si>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</si>
  <si>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</si>
  <si>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</si>
  <si>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</si>
  <si>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</si>
  <si>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</si>
  <si>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</si>
  <si>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</si>
  <si>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</si>
  <si>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</si>
  <si>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</si>
  <si>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</si>
  <si>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</si>
  <si>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</si>
  <si>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</si>
  <si>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</si>
  <si>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</si>
  <si>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</si>
  <si>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</si>
  <si>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</si>
  <si>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</si>
  <si>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</si>
  <si>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</si>
  <si>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</si>
  <si>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</si>
  <si>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</si>
  <si>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</si>
  <si>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</si>
  <si>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</si>
  <si>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</si>
  <si>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</si>
  <si>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</si>
  <si>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</si>
  <si>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</si>
  <si>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</si>
  <si>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</si>
  <si>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</si>
  <si>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</si>
  <si>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</si>
  <si>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</si>
  <si>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</si>
  <si>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</si>
  <si>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</si>
  <si>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</si>
  <si>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</si>
  <si>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</si>
  <si>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</si>
  <si>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</si>
  <si>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</si>
  <si>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</si>
  <si>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</si>
  <si>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</si>
  <si>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</si>
  <si>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</si>
  <si>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</si>
  <si>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</si>
  <si>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</si>
  <si>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</si>
  <si>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</si>
  <si>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</si>
  <si>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</si>
  <si>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</si>
  <si>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</si>
  <si>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</si>
  <si>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</si>
  <si>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</si>
  <si>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</si>
  <si>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</si>
  <si>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</si>
  <si>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</si>
  <si>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</si>
  <si>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</si>
  <si>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</si>
  <si>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</si>
  <si>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</si>
  <si>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</si>
  <si>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</si>
  <si>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</si>
  <si>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</si>
  <si>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</si>
  <si>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</si>
  <si>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</si>
  <si>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</si>
  <si>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</si>
  <si>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</si>
  <si>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</si>
  <si>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</si>
  <si>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</si>
  <si>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</si>
  <si>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</si>
  <si>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</si>
  <si>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</si>
  <si>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</si>
  <si>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</si>
  <si>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</si>
  <si>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</si>
  <si>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</si>
  <si>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</si>
  <si>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</si>
  <si>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</si>
  <si>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</si>
  <si>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</si>
  <si>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</si>
  <si>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</si>
  <si>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</si>
  <si>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</si>
  <si>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</si>
  <si>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</si>
  <si>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</si>
  <si>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</si>
  <si>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</si>
  <si>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</si>
  <si>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</si>
  <si>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</si>
  <si>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</si>
  <si>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</si>
  <si>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</si>
  <si>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</si>
  <si>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</si>
  <si>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</si>
  <si>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</si>
  <si>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</si>
  <si>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</si>
  <si>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</si>
  <si>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</si>
  <si>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</si>
  <si>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</si>
  <si>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</si>
  <si>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</si>
  <si>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</si>
  <si>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</si>
  <si>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</si>
  <si>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</si>
  <si>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</si>
  <si>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</si>
  <si>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</si>
  <si>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</si>
  <si>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</si>
  <si>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</si>
  <si>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</si>
  <si>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</si>
  <si>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</si>
  <si>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</si>
  <si>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</si>
  <si>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</si>
  <si>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</si>
  <si>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</si>
  <si>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</si>
  <si>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</si>
  <si>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</si>
  <si>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</si>
  <si>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</si>
  <si>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</si>
  <si>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</si>
  <si>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</si>
  <si>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</si>
  <si>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</si>
  <si>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</si>
  <si>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</si>
  <si>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</si>
  <si>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</si>
  <si>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</si>
  <si>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</si>
  <si>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</si>
  <si>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</si>
  <si>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</si>
  <si>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</si>
  <si>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</si>
  <si>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</si>
  <si>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</si>
  <si>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</si>
  <si>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</si>
  <si>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</si>
  <si>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</si>
  <si>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</si>
  <si>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</si>
  <si>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</si>
  <si>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</si>
  <si>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</si>
  <si>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</si>
  <si>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</si>
  <si>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</si>
  <si>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</si>
  <si>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</si>
  <si>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</si>
  <si>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</si>
  <si>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</si>
  <si>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</si>
  <si>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</si>
  <si>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</si>
  <si>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</si>
  <si>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</si>
  <si>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</si>
  <si>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</si>
  <si>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</si>
  <si>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</si>
  <si>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</si>
  <si>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</si>
  <si>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</si>
  <si>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</si>
  <si>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</si>
  <si>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</si>
  <si>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</si>
  <si>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</si>
  <si>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</si>
  <si>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</si>
  <si>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</si>
  <si>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</si>
  <si>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</si>
  <si>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</si>
  <si>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</si>
  <si>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</si>
  <si>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</si>
  <si>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</si>
  <si>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</si>
  <si>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</si>
  <si>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</si>
  <si>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</si>
  <si>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</si>
  <si>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</si>
  <si>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</si>
  <si>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</si>
  <si>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</si>
  <si>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</si>
  <si>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</si>
  <si>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</si>
  <si>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</si>
  <si>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</si>
  <si>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</si>
  <si>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</si>
  <si>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</si>
  <si>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</si>
  <si>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</si>
  <si>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</si>
  <si>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</si>
  <si>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</si>
  <si>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</si>
  <si>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</si>
  <si>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</si>
  <si>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</si>
  <si>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</si>
  <si>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</si>
  <si>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</si>
  <si>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</si>
  <si>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</si>
  <si>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</si>
  <si>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</si>
  <si>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</si>
  <si>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</si>
  <si>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</si>
  <si>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</si>
  <si>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</si>
  <si>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</si>
  <si>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</si>
  <si>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</si>
  <si>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</si>
  <si>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</si>
  <si>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</si>
  <si>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</si>
  <si>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</si>
  <si>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</si>
  <si>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</si>
  <si>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</si>
  <si>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</si>
  <si>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</si>
  <si>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</si>
  <si>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</si>
  <si>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</si>
  <si>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</si>
  <si>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</si>
  <si>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</si>
  <si>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</si>
  <si>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</si>
  <si>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</si>
  <si>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</si>
  <si>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</si>
  <si>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</si>
  <si>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</si>
  <si>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</si>
  <si>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</si>
  <si>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</si>
  <si>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</si>
  <si>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</si>
  <si>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</si>
  <si>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</si>
  <si>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</si>
  <si>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</si>
  <si>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</si>
  <si>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</si>
  <si>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</si>
  <si>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</si>
  <si>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</si>
  <si>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</si>
  <si>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</si>
  <si>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</si>
  <si>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</si>
  <si>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</si>
  <si>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</si>
  <si>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</si>
  <si>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</si>
  <si>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</si>
  <si>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</si>
  <si>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</si>
  <si>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</si>
  <si>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</si>
  <si>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</si>
  <si>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</si>
  <si>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</si>
  <si>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</si>
  <si>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</si>
  <si>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</si>
  <si>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</si>
  <si>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</si>
  <si>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</si>
  <si>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</si>
  <si>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</si>
  <si>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</si>
  <si>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</si>
  <si>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</si>
  <si>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</si>
  <si>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</si>
  <si>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</si>
  <si>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</si>
  <si>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</si>
  <si>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</si>
  <si>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</si>
  <si>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</si>
  <si>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</si>
  <si>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</si>
  <si>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</si>
  <si>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</si>
  <si>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</si>
  <si>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</si>
  <si>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</si>
  <si>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</si>
  <si>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</si>
  <si>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</si>
  <si>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</si>
  <si>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</si>
  <si>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</si>
  <si>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</si>
  <si>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</si>
  <si>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</si>
  <si>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</si>
  <si>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</si>
  <si>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</si>
  <si>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</si>
  <si>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</si>
  <si>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</si>
  <si>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</si>
  <si>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</si>
  <si>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</si>
  <si>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</si>
  <si>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</si>
  <si>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</si>
  <si>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</si>
  <si>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</si>
  <si>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</si>
  <si>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</si>
  <si>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</si>
  <si>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</si>
  <si>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</si>
  <si>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</si>
  <si>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</si>
  <si>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</si>
  <si>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</si>
  <si>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</si>
  <si>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</si>
  <si>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</si>
  <si>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</si>
  <si>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</si>
  <si>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</si>
  <si>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</si>
  <si>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</si>
  <si>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</si>
  <si>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</si>
  <si>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</si>
  <si>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</si>
  <si>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</si>
  <si>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</si>
  <si>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</si>
  <si>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</si>
  <si>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</si>
  <si>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</si>
  <si>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</si>
  <si>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</si>
  <si>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</si>
  <si>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</si>
  <si>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</si>
  <si>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</si>
  <si>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</si>
  <si>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</si>
  <si>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</si>
  <si>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</si>
  <si>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</si>
  <si>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</si>
  <si>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</si>
  <si>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</si>
  <si>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</si>
  <si>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</si>
  <si>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</si>
  <si>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</si>
  <si>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</si>
  <si>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</si>
  <si>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</si>
  <si>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</si>
  <si>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</si>
  <si>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</si>
  <si>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</si>
  <si>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</si>
  <si>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</si>
  <si>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</si>
  <si>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</si>
  <si>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</si>
  <si>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</si>
  <si>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</si>
  <si>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</si>
  <si>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</si>
  <si>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</si>
  <si>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</si>
  <si>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</si>
  <si>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</si>
  <si>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</si>
  <si>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</si>
  <si>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</si>
  <si>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</si>
  <si>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</si>
  <si>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</si>
  <si>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</si>
  <si>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</si>
  <si>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</si>
  <si>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</si>
  <si>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</si>
  <si>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</si>
  <si>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</si>
  <si>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</si>
  <si>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</si>
  <si>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</si>
  <si>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</si>
  <si>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</si>
  <si>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</si>
  <si>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</si>
  <si>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</si>
  <si>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</si>
  <si>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</si>
  <si>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</si>
  <si>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</si>
  <si>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</si>
  <si>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</si>
  <si>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</si>
  <si>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</si>
  <si>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</si>
  <si>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</si>
  <si>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</si>
  <si>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</si>
  <si>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</si>
  <si>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</si>
  <si>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</si>
  <si>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</si>
  <si>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</si>
  <si>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</si>
  <si>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</si>
  <si>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</si>
  <si>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</si>
  <si>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</si>
  <si>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</si>
  <si>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</si>
  <si>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</si>
  <si>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</si>
  <si>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</si>
  <si>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</si>
  <si>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</si>
  <si>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</si>
  <si>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</si>
  <si>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</si>
  <si>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</si>
  <si>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</si>
  <si>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</si>
  <si>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</si>
  <si>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</si>
  <si>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</si>
  <si>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</si>
  <si>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</si>
  <si>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</si>
  <si>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</si>
  <si>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</si>
  <si>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</si>
  <si>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</si>
  <si>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</si>
  <si>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</si>
  <si>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</si>
  <si>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</si>
  <si>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</si>
  <si>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</si>
  <si>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</si>
  <si>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</si>
  <si>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</si>
  <si>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</si>
  <si>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</si>
  <si>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</si>
  <si>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</si>
  <si>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</si>
  <si>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</si>
  <si>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</si>
  <si>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</si>
  <si>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</si>
  <si>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</si>
  <si>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</si>
  <si>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</si>
  <si>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</si>
  <si>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</si>
  <si>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</si>
  <si>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</si>
  <si>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</si>
  <si>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</si>
  <si>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</si>
  <si>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</si>
  <si>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</si>
  <si>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</si>
  <si>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</si>
  <si>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</si>
  <si>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</si>
  <si>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</si>
  <si>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</si>
  <si>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</si>
  <si>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</si>
  <si>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</si>
  <si>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</si>
  <si>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</si>
  <si>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</si>
  <si>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</si>
  <si>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</si>
  <si>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</si>
  <si>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</si>
  <si>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</si>
  <si>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</si>
  <si>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</si>
  <si>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</si>
  <si>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</si>
  <si>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</si>
  <si>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</si>
  <si>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</si>
  <si>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</si>
  <si>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</si>
  <si>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</si>
  <si>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</si>
  <si>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</si>
  <si>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</si>
  <si>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</si>
  <si>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</si>
  <si>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</si>
  <si>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</si>
  <si>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</si>
  <si>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</si>
  <si>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</si>
  <si>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</si>
  <si>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</si>
  <si>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</si>
  <si>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</si>
  <si>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</si>
  <si>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</si>
  <si>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</si>
  <si>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</si>
  <si>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</si>
  <si>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</si>
  <si>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</si>
  <si>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</si>
  <si>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</si>
  <si>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</si>
  <si>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</si>
  <si>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</si>
  <si>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</si>
  <si>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</si>
  <si>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</si>
  <si>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</si>
  <si>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</si>
  <si>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</si>
  <si>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</si>
  <si>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</si>
  <si>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</si>
  <si>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</si>
  <si>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</si>
  <si>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</si>
  <si>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</si>
  <si>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</si>
  <si>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</si>
  <si>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</si>
  <si>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</si>
  <si>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</si>
  <si>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</si>
  <si>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</si>
  <si>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</si>
  <si>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</si>
  <si>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</si>
  <si>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</si>
  <si>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</si>
  <si>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</si>
  <si>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</si>
  <si>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</si>
  <si>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</si>
  <si>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</si>
  <si>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</si>
  <si>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</si>
  <si>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</si>
  <si>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</si>
  <si>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</si>
  <si>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</si>
  <si>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</si>
  <si>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</si>
  <si>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</si>
  <si>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</si>
  <si>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</si>
  <si>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</si>
  <si>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</si>
  <si>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</si>
  <si>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</si>
  <si>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</si>
  <si>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</si>
  <si>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</si>
  <si>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</si>
  <si>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</si>
  <si>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</si>
  <si>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</si>
  <si>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</si>
  <si>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</si>
  <si>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</si>
  <si>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</si>
  <si>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</si>
  <si>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</si>
  <si>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</si>
  <si>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</si>
  <si>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</si>
  <si>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</si>
  <si>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</si>
  <si>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</si>
  <si>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</si>
  <si>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</si>
  <si>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</si>
  <si>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</si>
  <si>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</si>
  <si>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</si>
  <si>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</si>
  <si>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</si>
  <si>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</si>
  <si>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</si>
  <si>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</si>
  <si>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</si>
  <si>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</si>
  <si>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</si>
  <si>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</si>
  <si>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</si>
  <si>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</si>
  <si>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</si>
  <si>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</si>
  <si>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</si>
  <si>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</si>
  <si>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</si>
  <si>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</si>
  <si>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</si>
  <si>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</si>
  <si>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</si>
  <si>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</si>
  <si>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</si>
  <si>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</si>
  <si>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</si>
  <si>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</si>
  <si>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</si>
  <si>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</si>
  <si>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</si>
  <si>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</si>
  <si>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</si>
  <si>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</si>
  <si>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</si>
  <si>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</si>
  <si>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</si>
  <si>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</si>
  <si>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</si>
  <si>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</si>
  <si>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</si>
  <si>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</si>
  <si>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</si>
  <si>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</si>
  <si>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</si>
  <si>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</si>
  <si>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</si>
  <si>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</si>
  <si>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</si>
  <si>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</si>
  <si>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</si>
  <si>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</si>
  <si>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</si>
  <si>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</si>
  <si>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</si>
  <si>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</si>
  <si>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</si>
  <si>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</si>
  <si>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</si>
  <si>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</si>
  <si>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</si>
  <si>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</si>
  <si>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</si>
  <si>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</si>
  <si>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</si>
  <si>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</si>
  <si>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</si>
  <si>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</si>
  <si>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</si>
  <si>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</si>
  <si>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</si>
  <si>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</si>
  <si>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</si>
  <si>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</si>
  <si>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</si>
  <si>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</si>
  <si>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</si>
  <si>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</si>
  <si>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</si>
  <si>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</si>
  <si>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</si>
  <si>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</si>
  <si>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</si>
  <si>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</si>
  <si>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</si>
  <si>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</si>
  <si>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</si>
  <si>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</si>
  <si>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</si>
  <si>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</si>
  <si>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</si>
  <si>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</si>
  <si>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</si>
  <si>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</si>
  <si>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</si>
  <si>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</si>
  <si>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</si>
  <si>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</si>
  <si>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</si>
  <si>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</si>
  <si>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</si>
  <si>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</si>
  <si>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</si>
  <si>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</si>
  <si>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</si>
  <si>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</si>
  <si>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</si>
  <si>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</si>
  <si>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</si>
  <si>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</si>
  <si>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</si>
  <si>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</si>
  <si>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</si>
  <si>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</si>
  <si>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</si>
  <si>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</si>
  <si>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</si>
  <si>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</si>
  <si>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</si>
  <si>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</si>
  <si>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</si>
  <si>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</si>
  <si>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</si>
  <si>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</si>
  <si>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</si>
  <si>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</si>
  <si>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</si>
  <si>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</si>
  <si>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</si>
  <si>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</si>
  <si>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</si>
  <si>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</si>
  <si>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</si>
  <si>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</si>
  <si>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</si>
  <si>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</si>
  <si>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</si>
  <si>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</si>
  <si>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</si>
  <si>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</si>
  <si>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</si>
  <si>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</si>
  <si>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</si>
  <si>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</si>
  <si>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</si>
  <si>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</si>
  <si>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</si>
  <si>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</si>
  <si>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</si>
  <si>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</si>
  <si>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</si>
  <si>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</si>
  <si>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</si>
  <si>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</si>
  <si>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</si>
  <si>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</si>
  <si>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</si>
  <si>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</si>
  <si>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</si>
  <si>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</si>
  <si>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</si>
  <si>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</si>
  <si>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</si>
  <si>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</si>
  <si>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</si>
  <si>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</si>
  <si>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</si>
  <si>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</si>
  <si>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</si>
  <si>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</si>
  <si>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</si>
  <si>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</si>
  <si>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</si>
  <si>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</si>
  <si>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</si>
  <si>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</si>
  <si>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</si>
  <si>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</si>
  <si>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</si>
  <si>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</si>
  <si>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</si>
  <si>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</si>
  <si>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</si>
  <si>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</si>
  <si>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</si>
  <si>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</si>
  <si>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</si>
  <si>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</si>
  <si>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</si>
  <si>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</si>
  <si>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</si>
  <si>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</si>
  <si>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</si>
  <si>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</si>
  <si>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</si>
  <si>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</si>
  <si>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</si>
  <si>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</si>
  <si>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</si>
  <si>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</si>
  <si>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</si>
  <si>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</si>
  <si>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</si>
  <si>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</si>
  <si>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</si>
  <si>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</si>
  <si>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</si>
  <si>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</si>
  <si>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</si>
  <si>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</si>
  <si>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</si>
  <si>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</si>
  <si>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</si>
  <si>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</si>
  <si>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</si>
  <si>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</si>
  <si>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</si>
  <si>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</si>
  <si>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</si>
  <si>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</si>
  <si>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</si>
  <si>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</si>
  <si>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</si>
  <si>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</si>
  <si>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</si>
  <si>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</si>
  <si>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</si>
  <si>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</si>
  <si>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</si>
  <si>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</si>
  <si>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</si>
  <si>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</si>
  <si>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</si>
  <si>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</si>
  <si>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</si>
  <si>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</si>
  <si>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</si>
  <si>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</si>
  <si>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</si>
  <si>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</si>
  <si>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</si>
  <si>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</si>
  <si>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</si>
  <si>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</si>
  <si>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</si>
  <si>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</si>
  <si>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</si>
  <si>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</si>
  <si>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</si>
  <si>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</si>
  <si>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</si>
  <si>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</si>
  <si>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</si>
  <si>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</si>
  <si>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</si>
  <si>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</si>
  <si>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</si>
  <si>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</si>
  <si>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</si>
  <si>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</si>
  <si>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</si>
  <si>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</si>
  <si>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</si>
  <si>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</si>
  <si>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</si>
  <si>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</si>
  <si>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</si>
  <si>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</si>
  <si>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</si>
  <si>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</si>
  <si>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</si>
  <si>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</si>
  <si>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</si>
  <si>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</si>
  <si>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</si>
  <si>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</si>
  <si>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</si>
  <si>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</si>
  <si>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</si>
  <si>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</si>
  <si>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</si>
  <si>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</si>
  <si>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</si>
  <si>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</si>
  <si>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</si>
  <si>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</si>
  <si>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</si>
  <si>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</si>
  <si>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</si>
  <si>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</si>
  <si>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</si>
  <si>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</si>
  <si>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</si>
  <si>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</si>
  <si>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</si>
  <si>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</si>
  <si>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</si>
  <si>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</si>
  <si>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</si>
  <si>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</si>
  <si>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</si>
  <si>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</si>
  <si>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</si>
  <si>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</si>
  <si>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</si>
  <si>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</si>
  <si>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</si>
  <si>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</si>
  <si>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</si>
  <si>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</si>
  <si>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</si>
  <si>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</si>
  <si>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</si>
  <si>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</si>
  <si>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</si>
  <si>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</si>
  <si>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</si>
  <si>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</si>
  <si>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</si>
  <si>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</si>
  <si>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</si>
  <si>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</si>
  <si>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</si>
  <si>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</si>
  <si>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</si>
  <si>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</si>
  <si>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</si>
  <si>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</si>
  <si>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</si>
  <si>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</si>
  <si>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</si>
  <si>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</si>
  <si>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</si>
  <si>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</si>
  <si>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</si>
  <si>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</si>
  <si>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</si>
  <si>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</si>
  <si>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</si>
  <si>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</si>
  <si>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</si>
  <si>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</si>
  <si>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</si>
  <si>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</si>
  <si>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</si>
  <si>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</si>
  <si>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</si>
  <si>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</si>
  <si>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</si>
  <si>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</si>
  <si>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</si>
  <si>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</si>
  <si>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</si>
  <si>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</si>
  <si>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</si>
  <si>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</si>
  <si>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</si>
  <si>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</si>
  <si>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</si>
  <si>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</si>
  <si>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</si>
  <si>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</si>
  <si>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</si>
  <si>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</si>
  <si>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</si>
  <si>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</si>
  <si>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</si>
  <si>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</si>
  <si>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</si>
  <si>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</si>
  <si>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</si>
  <si>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</si>
  <si>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</si>
  <si>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</si>
  <si>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</si>
  <si>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</si>
  <si>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</si>
  <si>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</si>
  <si>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</si>
  <si>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</si>
  <si>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</si>
  <si>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</si>
  <si>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</si>
  <si>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</si>
  <si>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</si>
  <si>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</si>
  <si>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</si>
  <si>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</si>
  <si>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</si>
  <si>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</si>
  <si>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</si>
  <si>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</si>
  <si>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</si>
  <si>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</si>
  <si>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</si>
  <si>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</si>
  <si>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</si>
  <si>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</si>
  <si>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</si>
  <si>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</si>
  <si>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</si>
  <si>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</si>
  <si>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</si>
  <si>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</si>
  <si>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</si>
  <si>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</si>
  <si>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</si>
  <si>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</si>
  <si>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</si>
  <si>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</si>
  <si>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</si>
  <si>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</si>
  <si>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</si>
  <si>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</si>
  <si>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</si>
  <si>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</si>
  <si>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</si>
  <si>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</si>
  <si>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</si>
  <si>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</si>
  <si>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</si>
  <si>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</si>
  <si>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</si>
  <si>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</si>
  <si>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</si>
  <si>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</si>
  <si>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</si>
  <si>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</si>
  <si>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</si>
  <si>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</si>
  <si>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</si>
  <si>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</si>
  <si>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</si>
  <si>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</si>
  <si>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</si>
  <si>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</si>
  <si>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</si>
  <si>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</si>
  <si>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</si>
  <si>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</si>
  <si>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</si>
  <si>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</si>
  <si>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</si>
  <si>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</si>
  <si>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</si>
  <si>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</si>
  <si>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</si>
  <si>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</si>
  <si>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</si>
  <si>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</si>
  <si>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</si>
  <si>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</si>
  <si>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</si>
  <si>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</si>
  <si>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</si>
  <si>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</si>
  <si>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</si>
  <si>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</si>
  <si>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</si>
  <si>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</si>
  <si>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</si>
  <si>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</si>
  <si>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</si>
  <si>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</si>
  <si>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</si>
  <si>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</si>
  <si>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</si>
  <si>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</si>
  <si>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</si>
  <si>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</si>
  <si>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</si>
  <si>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</si>
  <si>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</si>
  <si>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</si>
  <si>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</si>
  <si>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</si>
  <si>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</si>
  <si>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</si>
  <si>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</si>
  <si>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</si>
  <si>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</si>
  <si>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</si>
  <si>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</si>
  <si>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</si>
  <si>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</si>
  <si>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</si>
  <si>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</si>
  <si>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</si>
  <si>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</si>
  <si>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</si>
  <si>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</si>
  <si>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</si>
  <si>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</si>
  <si>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</si>
  <si>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</si>
  <si>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</si>
  <si>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</si>
  <si>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</si>
  <si>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</si>
  <si>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</si>
  <si>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</si>
  <si>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</si>
  <si>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</si>
  <si>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</si>
  <si>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</si>
  <si>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</si>
  <si>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</si>
  <si>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</si>
  <si>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</si>
  <si>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</si>
  <si>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</si>
  <si>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</si>
  <si>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</si>
  <si>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</si>
  <si>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</si>
  <si>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</si>
  <si>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</si>
  <si>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</si>
  <si>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</si>
  <si>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</si>
  <si>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</si>
  <si>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</si>
  <si>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</si>
  <si>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</si>
  <si>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</si>
  <si>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</si>
  <si>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</si>
  <si>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</si>
  <si>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</si>
  <si>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</si>
  <si>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</si>
  <si>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</si>
  <si>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</si>
  <si>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</si>
  <si>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</si>
  <si>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</si>
  <si>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</si>
  <si>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</si>
  <si>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</si>
  <si>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</si>
  <si>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</si>
  <si>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</si>
  <si>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</si>
  <si>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</si>
  <si>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</si>
  <si>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</si>
  <si>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</si>
  <si>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</si>
  <si>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</si>
  <si>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</si>
  <si>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</si>
  <si>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</si>
  <si>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</si>
  <si>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</si>
  <si>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</si>
  <si>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</si>
  <si>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</si>
  <si>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</si>
  <si>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</si>
  <si>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</si>
  <si>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</si>
  <si>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</si>
  <si>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</si>
  <si>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</si>
  <si>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</si>
  <si>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</si>
  <si>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</si>
  <si>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</si>
  <si>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</si>
  <si>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</si>
  <si>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</si>
  <si>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</si>
  <si>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</si>
  <si>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</si>
  <si>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</si>
  <si>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</si>
  <si>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</si>
  <si>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</si>
  <si>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</si>
  <si>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</si>
  <si>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</si>
  <si>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</si>
  <si>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</si>
  <si>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</si>
  <si>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</si>
  <si>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</si>
  <si>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</si>
  <si>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</si>
  <si>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</si>
  <si>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</si>
  <si>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</si>
  <si>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</si>
  <si>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</si>
  <si>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</si>
  <si>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</si>
  <si>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</si>
  <si>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</si>
  <si>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</si>
  <si>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</si>
  <si>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</si>
  <si>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</si>
  <si>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</si>
  <si>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</si>
  <si>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</si>
  <si>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</si>
  <si>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</si>
  <si>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</si>
  <si>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</si>
  <si>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</si>
  <si>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</si>
  <si>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</si>
  <si>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</si>
  <si>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</si>
  <si>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</si>
  <si>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</si>
  <si>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</si>
  <si>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</si>
  <si>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</si>
  <si>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</si>
  <si>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</si>
  <si>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</si>
  <si>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</si>
  <si>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</si>
  <si>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</si>
  <si>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</si>
  <si>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</si>
  <si>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</si>
  <si>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</si>
  <si>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</si>
  <si>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</si>
  <si>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</si>
  <si>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</si>
  <si>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</si>
  <si>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</si>
  <si>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</si>
  <si>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</si>
  <si>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</si>
  <si>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</si>
  <si>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</si>
  <si>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</si>
  <si>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</si>
  <si>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</si>
  <si>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</si>
  <si>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</si>
  <si>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</si>
  <si>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</si>
  <si>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</si>
  <si>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</si>
  <si>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</si>
  <si>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</si>
  <si>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</si>
  <si>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</si>
  <si>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</si>
  <si>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</si>
  <si>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</si>
  <si>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</si>
  <si>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</si>
  <si>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</si>
  <si>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</si>
  <si>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</si>
  <si>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</si>
  <si>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</si>
  <si>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</si>
  <si>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</si>
  <si>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</si>
  <si>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</si>
  <si>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</si>
  <si>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</si>
  <si>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</si>
  <si>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</si>
  <si>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</si>
  <si>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</si>
  <si>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</si>
  <si>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</si>
  <si>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</si>
  <si>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</si>
  <si>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</si>
  <si>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</si>
  <si>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</si>
  <si>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</si>
  <si>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</si>
  <si>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</si>
  <si>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</si>
  <si>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</si>
  <si>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</si>
  <si>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</si>
  <si>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</si>
  <si>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</si>
  <si>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</si>
  <si>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</si>
  <si>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</si>
  <si>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</si>
  <si>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</si>
  <si>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</si>
  <si>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</si>
  <si>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</si>
  <si>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</si>
  <si>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</si>
  <si>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</si>
  <si>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</si>
  <si>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</si>
  <si>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</si>
  <si>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</si>
  <si>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</si>
  <si>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</si>
  <si>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</si>
  <si>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</si>
  <si>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</si>
  <si>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</si>
  <si>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</si>
  <si>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</si>
  <si>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</si>
  <si>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</si>
  <si>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</si>
  <si>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</si>
  <si>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</si>
  <si>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</si>
  <si>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</si>
  <si>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</si>
  <si>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</si>
  <si>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</si>
  <si>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</si>
  <si>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</si>
  <si>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</si>
  <si>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</si>
  <si>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</si>
  <si>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</si>
  <si>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</si>
  <si>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</si>
  <si>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</si>
  <si>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</si>
  <si>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</si>
  <si>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</si>
  <si>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</si>
  <si>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</si>
  <si>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</si>
  <si>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</si>
  <si>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</si>
  <si>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</si>
  <si>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</si>
  <si>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</si>
  <si>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</si>
  <si>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</si>
  <si>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</si>
  <si>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</si>
  <si>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</si>
  <si>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</si>
  <si>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</si>
  <si>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</si>
  <si>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</si>
  <si>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</si>
  <si>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</si>
  <si>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</si>
  <si>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</si>
  <si>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</si>
  <si>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</si>
  <si>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</si>
  <si>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</si>
  <si>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</si>
  <si>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</si>
  <si>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</si>
  <si>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</si>
  <si>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</si>
  <si>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</si>
  <si>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</si>
  <si>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</si>
  <si>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</si>
  <si>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</si>
  <si>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</si>
  <si>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</si>
  <si>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</si>
  <si>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</si>
  <si>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</si>
  <si>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</si>
  <si>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</si>
  <si>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</si>
  <si>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</si>
  <si>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</si>
  <si>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</si>
  <si>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</si>
  <si>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</si>
  <si>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</si>
  <si>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</si>
  <si>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</si>
  <si>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</si>
  <si>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</si>
  <si>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</si>
  <si>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</si>
  <si>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</si>
  <si>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</si>
  <si>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</si>
  <si>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</si>
  <si>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</si>
  <si>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</si>
  <si>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</si>
  <si>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</si>
  <si>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</si>
  <si>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</si>
  <si>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</si>
  <si>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</si>
  <si>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</si>
  <si>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</si>
  <si>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</si>
  <si>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</si>
  <si>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</si>
  <si>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</si>
  <si>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</si>
  <si>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</si>
  <si>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</si>
  <si>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</si>
  <si>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</si>
  <si>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</si>
  <si>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</si>
  <si>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</si>
  <si>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</si>
  <si>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</si>
  <si>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</si>
  <si>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</si>
  <si>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</si>
  <si>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</si>
  <si>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</si>
  <si>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</si>
  <si>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</si>
  <si>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</si>
  <si>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</si>
  <si>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</si>
  <si>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</si>
  <si>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</si>
  <si>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</si>
  <si>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</si>
  <si>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</si>
  <si>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</si>
  <si>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</si>
  <si>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</si>
  <si>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</si>
  <si>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</si>
  <si>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</si>
  <si>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</si>
  <si>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</si>
  <si>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</si>
  <si>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</si>
  <si>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</si>
  <si>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</si>
  <si>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</si>
  <si>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</si>
  <si>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</si>
  <si>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</si>
  <si>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</si>
  <si>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</si>
  <si>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</si>
  <si>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</si>
  <si>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</si>
  <si>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</si>
  <si>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</si>
  <si>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</si>
  <si>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</si>
  <si>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</si>
  <si>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</si>
  <si>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</si>
  <si>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</si>
  <si>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</si>
  <si>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</si>
  <si>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</si>
  <si>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</si>
  <si>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</si>
  <si>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</si>
  <si>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</si>
  <si>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</si>
  <si>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</si>
  <si>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</si>
  <si>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</si>
  <si>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</si>
  <si>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</si>
  <si>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</si>
  <si>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</si>
  <si>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</si>
  <si>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</si>
  <si>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</si>
  <si>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</si>
  <si>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</si>
  <si>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</si>
  <si>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</si>
  <si>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</si>
  <si>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</si>
  <si>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</si>
  <si>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</si>
  <si>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</si>
  <si>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</si>
  <si>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</si>
  <si>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</si>
  <si>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</si>
  <si>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</si>
  <si>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</si>
  <si>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</si>
  <si>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</si>
  <si>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</si>
  <si>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</si>
  <si>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</si>
  <si>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</si>
  <si>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</si>
  <si>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</si>
  <si>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</si>
  <si>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</si>
  <si>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</si>
  <si>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</si>
  <si>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</si>
  <si>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</si>
  <si>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</si>
  <si>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</si>
  <si>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</si>
  <si>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</si>
  <si>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</si>
  <si>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</si>
  <si>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</si>
  <si>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</si>
  <si>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</si>
  <si>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</si>
  <si>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</si>
  <si>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</si>
  <si>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</si>
  <si>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</si>
  <si>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</si>
  <si>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</si>
  <si>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</si>
  <si>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</si>
  <si>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</si>
  <si>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</si>
  <si>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</si>
  <si>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</si>
  <si>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</si>
  <si>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</si>
  <si>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</si>
  <si>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</si>
  <si>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</si>
  <si>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</si>
  <si>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</si>
  <si>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</si>
  <si>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</si>
  <si>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</si>
  <si>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</si>
  <si>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</si>
  <si>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</si>
  <si>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</si>
  <si>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</si>
  <si>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</si>
  <si>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</si>
  <si>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</si>
  <si>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</si>
  <si>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</si>
  <si>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</si>
  <si>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</si>
  <si>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</si>
  <si>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</si>
  <si>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</si>
  <si>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</si>
  <si>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</si>
  <si>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</si>
  <si>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</si>
  <si>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</si>
  <si>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</si>
  <si>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</si>
  <si>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</si>
  <si>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</si>
  <si>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</si>
  <si>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</si>
  <si>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</si>
  <si>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</si>
  <si>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</si>
  <si>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</si>
  <si>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</si>
  <si>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</si>
  <si>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</si>
  <si>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</si>
  <si>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</si>
  <si>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</si>
  <si>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</si>
  <si>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</si>
  <si>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</si>
  <si>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</si>
  <si>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</si>
  <si>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</si>
  <si>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</si>
  <si>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</si>
  <si>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</si>
  <si>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</si>
  <si>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</si>
  <si>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</si>
  <si>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</si>
  <si>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</si>
  <si>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</si>
  <si>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</si>
  <si>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</si>
  <si>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</si>
  <si>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</si>
  <si>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</si>
  <si>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</si>
  <si>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</si>
  <si>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</si>
  <si>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</si>
  <si>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</si>
  <si>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</si>
  <si>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</si>
  <si>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</si>
  <si>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</si>
  <si>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</si>
  <si>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</si>
  <si>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</si>
  <si>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</si>
  <si>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</si>
  <si>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</si>
  <si>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</si>
  <si>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</si>
  <si>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</si>
  <si>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</si>
  <si>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</si>
  <si>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</si>
  <si>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</si>
  <si>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</si>
  <si>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</si>
  <si>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</si>
  <si>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</si>
  <si>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</si>
  <si>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</si>
  <si>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</si>
  <si>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</si>
  <si>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</si>
  <si>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</si>
  <si>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</si>
  <si>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</si>
  <si>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</si>
  <si>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</si>
  <si>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</si>
  <si>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</si>
  <si>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</si>
  <si>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</si>
  <si>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</si>
  <si>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</si>
  <si>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</si>
  <si>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</si>
  <si>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</si>
  <si>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</si>
  <si>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</si>
  <si>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</si>
  <si>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</si>
  <si>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</si>
  <si>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</si>
  <si>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</si>
  <si>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</si>
  <si>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</si>
  <si>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</si>
  <si>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</si>
  <si>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</si>
  <si>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</si>
  <si>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</si>
  <si>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</si>
  <si>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</si>
  <si>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</si>
  <si>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</si>
  <si>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</si>
  <si>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</si>
  <si>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</si>
  <si>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</si>
  <si>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</si>
  <si>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</si>
  <si>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</si>
  <si>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</si>
  <si>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</si>
  <si>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</si>
  <si>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</si>
  <si>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</si>
  <si>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</si>
  <si>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</si>
  <si>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</si>
  <si>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</si>
  <si>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</si>
  <si>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</si>
  <si>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</si>
  <si>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</si>
  <si>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</si>
  <si>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</si>
  <si>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</si>
  <si>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</si>
  <si>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</si>
  <si>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</si>
  <si>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</si>
  <si>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</si>
  <si>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</si>
  <si>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</si>
  <si>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</si>
  <si>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</si>
  <si>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</si>
  <si>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</si>
  <si>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</si>
  <si>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</si>
  <si>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</si>
  <si>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</si>
  <si>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</si>
  <si>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</si>
  <si>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</si>
  <si>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</si>
  <si>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</si>
  <si>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</si>
  <si>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</si>
  <si>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</si>
  <si>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</si>
  <si>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</si>
  <si>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</si>
  <si>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</si>
  <si>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</si>
  <si>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</si>
  <si>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</si>
  <si>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</si>
  <si>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</si>
  <si>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</si>
  <si>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</si>
  <si>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</si>
  <si>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</si>
  <si>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</si>
  <si>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</si>
  <si>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</si>
  <si>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</si>
  <si>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</si>
  <si>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</si>
  <si>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</si>
  <si>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</si>
  <si>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</si>
  <si>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</si>
  <si>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</si>
  <si>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</si>
  <si>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</si>
  <si>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</si>
  <si>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</si>
  <si>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</si>
  <si>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</si>
  <si>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</si>
  <si>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</si>
  <si>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</si>
  <si>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</si>
  <si>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</si>
  <si>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</si>
  <si>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</si>
  <si>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</si>
  <si>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</si>
  <si>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</si>
  <si>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</si>
  <si>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</si>
  <si>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</si>
  <si>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</si>
  <si>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</si>
  <si>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</si>
  <si>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</si>
  <si>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</si>
  <si>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</si>
  <si>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</si>
  <si>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</si>
  <si>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</si>
  <si>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</si>
  <si>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</si>
  <si>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</si>
  <si>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</si>
  <si>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</si>
  <si>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</si>
  <si>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</si>
  <si>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</si>
  <si>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</si>
  <si>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</si>
  <si>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</si>
  <si>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</si>
  <si>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</si>
  <si>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</si>
  <si>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</si>
  <si>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</si>
  <si>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</si>
  <si>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</si>
  <si>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</si>
  <si>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</si>
  <si>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</si>
  <si>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</si>
  <si>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</si>
  <si>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</si>
  <si>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</si>
  <si>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</si>
  <si>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</si>
  <si>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</si>
  <si>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</si>
  <si>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</si>
  <si>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</si>
  <si>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</si>
  <si>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</si>
  <si>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</si>
  <si>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</si>
  <si>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</si>
  <si>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</si>
  <si>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</si>
  <si>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</si>
  <si>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</si>
  <si>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</si>
  <si>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</si>
  <si>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</si>
  <si>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</si>
  <si>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</si>
  <si>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</si>
  <si>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</si>
  <si>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</si>
  <si>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</si>
  <si>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</si>
  <si>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</si>
  <si>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</si>
  <si>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</si>
  <si>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</si>
  <si>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</si>
  <si>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</si>
  <si>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</si>
  <si>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</si>
  <si>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</si>
  <si>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</si>
  <si>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</si>
  <si>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</si>
  <si>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</si>
  <si>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</si>
  <si>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</si>
  <si>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</si>
  <si>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</si>
  <si>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</si>
  <si>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</si>
  <si>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</si>
  <si>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</si>
  <si>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</si>
  <si>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</si>
  <si>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</si>
  <si>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</si>
  <si>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</si>
  <si>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</si>
  <si>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</si>
  <si>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</si>
  <si>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</si>
  <si>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</si>
  <si>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</si>
  <si>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</si>
  <si>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</si>
  <si>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</si>
  <si>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</si>
  <si>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</si>
  <si>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</si>
  <si>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</si>
  <si>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</si>
  <si>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</si>
  <si>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</si>
  <si>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</si>
  <si>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</si>
  <si>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</si>
  <si>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</si>
  <si>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</si>
  <si>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</si>
  <si>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</si>
  <si>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</si>
  <si>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</si>
  <si>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</si>
  <si>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</si>
  <si>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</si>
  <si>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</si>
  <si>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</si>
  <si>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</si>
  <si>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</si>
  <si>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</si>
  <si>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</si>
  <si>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</si>
  <si>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</si>
  <si>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</si>
  <si>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</si>
  <si>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</si>
  <si>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</si>
  <si>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</si>
  <si>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</si>
  <si>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</si>
  <si>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</si>
  <si>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</si>
  <si>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</si>
  <si>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</si>
  <si>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</si>
  <si>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</si>
  <si>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</si>
  <si>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</si>
  <si>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</si>
  <si>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</si>
  <si>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</si>
  <si>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</si>
  <si>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</si>
  <si>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</si>
  <si>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</si>
  <si>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</si>
  <si>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</si>
  <si>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</si>
  <si>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</si>
  <si>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</si>
  <si>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</si>
  <si>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</si>
  <si>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</si>
  <si>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</si>
  <si>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</si>
  <si>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</si>
  <si>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</si>
  <si>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</si>
  <si>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</si>
  <si>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</si>
  <si>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</si>
  <si>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</si>
  <si>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</si>
  <si>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</si>
  <si>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</si>
  <si>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</si>
  <si>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</si>
  <si>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</si>
  <si>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</si>
  <si>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</si>
  <si>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</si>
  <si>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</si>
  <si>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</si>
  <si>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</si>
  <si>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</si>
  <si>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</si>
  <si>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</si>
  <si>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</si>
  <si>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</si>
  <si>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</si>
  <si>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</si>
  <si>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</si>
  <si>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</si>
  <si>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</si>
  <si>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</si>
  <si>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</si>
  <si>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</si>
  <si>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</si>
  <si>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</si>
  <si>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</si>
  <si>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</si>
  <si>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</si>
  <si>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</si>
  <si>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</si>
  <si>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</si>
  <si>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</si>
  <si>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</si>
  <si>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</si>
  <si>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</si>
  <si>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</si>
  <si>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</si>
  <si>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</si>
  <si>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</si>
  <si>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</si>
  <si>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</si>
  <si>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</si>
  <si>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</si>
  <si>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</si>
  <si>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</si>
  <si>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</si>
  <si>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</si>
  <si>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</si>
  <si>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</si>
  <si>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</si>
  <si>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</si>
  <si>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</si>
  <si>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</si>
  <si>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</si>
  <si>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</si>
  <si>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</si>
  <si>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</si>
  <si>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</si>
  <si>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</si>
  <si>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</si>
  <si>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</si>
  <si>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</si>
  <si>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</si>
  <si>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</si>
  <si>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</si>
  <si>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</si>
  <si>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</si>
  <si>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</si>
  <si>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</si>
  <si>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</si>
  <si>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</si>
  <si>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</si>
  <si>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</si>
  <si>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</si>
  <si>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</si>
  <si>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</si>
  <si>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</si>
  <si>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</si>
  <si>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</si>
  <si>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</si>
  <si>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</si>
  <si>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</si>
  <si>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</si>
  <si>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</si>
  <si>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</si>
  <si>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</si>
  <si>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</si>
  <si>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</si>
  <si>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</si>
  <si>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</si>
  <si>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</si>
  <si>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</si>
  <si>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</si>
  <si>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</si>
  <si>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</si>
  <si>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</si>
  <si>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</si>
  <si>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</si>
  <si>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</si>
  <si>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</si>
  <si>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</si>
  <si>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</si>
  <si>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</si>
  <si>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</si>
  <si>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</si>
  <si>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</si>
  <si>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</si>
  <si>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</si>
  <si>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</si>
  <si>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</si>
  <si>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</si>
  <si>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</si>
  <si>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</si>
  <si>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</si>
  <si>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</si>
  <si>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</si>
  <si>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</si>
  <si>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</si>
  <si>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</si>
  <si>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</si>
  <si>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</si>
  <si>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</si>
  <si>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</si>
  <si>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</si>
  <si>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</si>
  <si>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</si>
  <si>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</si>
  <si>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</si>
  <si>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</si>
  <si>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</si>
  <si>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</si>
  <si>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</si>
  <si>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</si>
  <si>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</si>
  <si>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</si>
  <si>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</si>
  <si>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</si>
  <si>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</si>
  <si>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</si>
  <si>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</si>
  <si>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</si>
  <si>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</si>
  <si>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</si>
  <si>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</si>
  <si>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</si>
  <si>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</si>
  <si>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</si>
  <si>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</si>
  <si>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</si>
  <si>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</si>
  <si>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</si>
  <si>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</si>
  <si>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</si>
  <si>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</si>
  <si>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</si>
  <si>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</si>
  <si>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</si>
  <si>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</si>
  <si>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</si>
  <si>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</si>
  <si>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</si>
  <si>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</si>
  <si>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</si>
  <si>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</si>
  <si>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</si>
  <si>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</si>
  <si>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</si>
  <si>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</si>
  <si>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</si>
  <si>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</si>
  <si>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</si>
  <si>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</si>
  <si>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</si>
  <si>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</si>
  <si>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</si>
  <si>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</si>
  <si>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</si>
  <si>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</si>
  <si>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</si>
  <si>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</si>
  <si>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</si>
  <si>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</si>
  <si>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</si>
  <si>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</si>
  <si>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</si>
  <si>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</si>
  <si>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</si>
  <si>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</si>
  <si>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</si>
  <si>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</si>
  <si>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</si>
  <si>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</si>
  <si>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</si>
  <si>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</si>
  <si>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</si>
  <si>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</si>
  <si>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</si>
  <si>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</si>
  <si>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</si>
  <si>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</si>
  <si>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</si>
  <si>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</si>
  <si>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</si>
  <si>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</si>
  <si>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</si>
  <si>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</si>
  <si>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</si>
  <si>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</si>
  <si>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</si>
  <si>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</si>
  <si>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</si>
  <si>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</si>
  <si>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</si>
  <si>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</si>
  <si>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</si>
  <si>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</si>
  <si>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</si>
  <si>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</si>
  <si>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</si>
  <si>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</si>
  <si>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</si>
  <si>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</si>
  <si>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</si>
  <si>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</si>
  <si>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</si>
  <si>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</si>
  <si>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</si>
  <si>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</si>
  <si>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</si>
  <si>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</si>
  <si>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</si>
  <si>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</si>
  <si>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</si>
  <si>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</si>
  <si>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</si>
  <si>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</si>
  <si>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</si>
  <si>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</si>
  <si>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</si>
  <si>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</si>
  <si>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</si>
  <si>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</si>
  <si>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</si>
  <si>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</si>
  <si>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</si>
  <si>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</si>
  <si>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</si>
  <si>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</si>
  <si>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</si>
  <si>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</si>
  <si>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</si>
  <si>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</si>
  <si>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</si>
  <si>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</si>
  <si>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</si>
  <si>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</si>
  <si>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</si>
  <si>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</si>
  <si>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</si>
  <si>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</si>
  <si>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</si>
  <si>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</si>
  <si>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</si>
  <si>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</si>
  <si>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</si>
  <si>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</si>
  <si>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</si>
  <si>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</si>
  <si>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</si>
  <si>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</si>
  <si>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</si>
  <si>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</si>
  <si>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</si>
  <si>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</si>
  <si>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</si>
  <si>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</si>
  <si>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</si>
  <si>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</si>
  <si>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</si>
  <si>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</si>
  <si>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</si>
  <si>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</si>
  <si>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</si>
  <si>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</si>
  <si>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</si>
  <si>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</si>
  <si>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</si>
  <si>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</si>
  <si>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</si>
  <si>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</si>
  <si>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</si>
  <si>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</si>
  <si>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</si>
  <si>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</si>
  <si>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</si>
  <si>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</si>
  <si>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</si>
  <si>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</si>
  <si>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</si>
  <si>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</si>
  <si>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</si>
  <si>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</si>
  <si>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</si>
  <si>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</si>
  <si>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</si>
  <si>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</si>
  <si>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</si>
  <si>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</si>
  <si>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</si>
  <si>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</si>
  <si>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</si>
  <si>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</si>
  <si>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</si>
  <si>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</si>
  <si>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</si>
  <si>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</si>
  <si>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</si>
  <si>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</si>
  <si>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</si>
  <si>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</si>
  <si>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</si>
  <si>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</si>
  <si>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</si>
  <si>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</si>
  <si>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</si>
  <si>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</si>
  <si>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</si>
  <si>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</si>
  <si>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</si>
  <si>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</si>
  <si>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</si>
  <si>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</si>
  <si>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</si>
  <si>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</si>
  <si>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</si>
  <si>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</si>
  <si>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</si>
  <si>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</si>
  <si>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</si>
  <si>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</si>
  <si>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</si>
  <si>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</si>
  <si>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</si>
  <si>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</si>
  <si>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</si>
  <si>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</si>
  <si>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</si>
  <si>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</si>
  <si>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</si>
  <si>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</si>
  <si>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</si>
  <si>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</si>
  <si>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</si>
  <si>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</si>
  <si>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</si>
  <si>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</si>
  <si>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</si>
  <si>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</si>
  <si>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</si>
  <si>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</si>
  <si>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</si>
  <si>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</si>
  <si>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</si>
  <si>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</si>
  <si>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</si>
  <si>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</si>
  <si>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</si>
  <si>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</si>
  <si>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</si>
  <si>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</si>
  <si>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</si>
  <si>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</si>
  <si>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</si>
  <si>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</si>
  <si>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</si>
  <si>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</si>
  <si>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</si>
  <si>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</si>
  <si>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</si>
  <si>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</si>
  <si>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</si>
  <si>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</si>
  <si>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</si>
  <si>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</si>
  <si>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</si>
  <si>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</si>
  <si>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</si>
  <si>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</si>
  <si>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</si>
  <si>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</si>
  <si>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</si>
  <si>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</si>
  <si>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</si>
  <si>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</si>
  <si>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</si>
  <si>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</si>
  <si>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</si>
  <si>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</si>
  <si>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</si>
  <si>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</si>
  <si>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</si>
  <si>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</si>
  <si>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</si>
  <si>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</si>
  <si>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</si>
  <si>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</si>
  <si>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</si>
  <si>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</si>
  <si>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</si>
  <si>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</si>
  <si>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</si>
  <si>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</si>
  <si>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</si>
  <si>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</si>
  <si>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</si>
  <si>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</si>
  <si>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</si>
  <si>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</si>
  <si>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</si>
  <si>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</si>
  <si>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</si>
  <si>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</si>
  <si>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</si>
  <si>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</si>
  <si>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</si>
  <si>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</si>
  <si>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</si>
  <si>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</si>
  <si>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</si>
  <si>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</si>
  <si>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</si>
  <si>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</si>
  <si>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</si>
  <si>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</si>
  <si>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</si>
  <si>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</si>
  <si>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</si>
  <si>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</si>
  <si>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</si>
  <si>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</si>
  <si>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</si>
  <si>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</si>
  <si>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</si>
  <si>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</si>
  <si>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</si>
  <si>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</si>
  <si>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</si>
  <si>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</si>
  <si>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</si>
  <si>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</si>
  <si>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</si>
  <si>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</si>
  <si>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</si>
  <si>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</si>
  <si>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</si>
  <si>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</si>
  <si>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</si>
  <si>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</si>
  <si>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</si>
  <si>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</si>
  <si>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</si>
  <si>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</si>
  <si>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</si>
  <si>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</si>
  <si>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</si>
  <si>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</si>
  <si>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</si>
  <si>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</si>
  <si>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</si>
  <si>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</si>
  <si>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</si>
  <si>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</si>
  <si>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</si>
  <si>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</si>
  <si>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</si>
  <si>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</si>
  <si>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</si>
  <si>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</si>
  <si>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</si>
  <si>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</si>
  <si>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</si>
  <si>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</si>
  <si>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</si>
  <si>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</si>
  <si>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</si>
  <si>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</si>
  <si>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</si>
  <si>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</si>
  <si>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</si>
  <si>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</si>
  <si>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</si>
  <si>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</si>
  <si>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</si>
  <si>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</si>
  <si>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</si>
  <si>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</si>
  <si>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</si>
  <si>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</si>
  <si>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</si>
  <si>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</si>
  <si>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</si>
  <si>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</si>
  <si>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</si>
  <si>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</si>
  <si>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</si>
  <si>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</si>
  <si>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</si>
  <si>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</si>
  <si>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</si>
  <si>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</si>
  <si>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</si>
  <si>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</si>
  <si>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</si>
  <si>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</si>
  <si>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</si>
  <si>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</si>
  <si>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</si>
  <si>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</si>
  <si>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</si>
  <si>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</si>
  <si>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</si>
  <si>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</si>
  <si>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</si>
  <si>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</si>
  <si>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</si>
  <si>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</si>
  <si>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</si>
  <si>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</si>
  <si>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</si>
  <si>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</si>
  <si>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</si>
  <si>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</si>
  <si>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</si>
  <si>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</si>
  <si>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</si>
  <si>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</si>
  <si>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</si>
  <si>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</si>
  <si>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</si>
  <si>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</si>
  <si>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</si>
  <si>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</si>
  <si>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</si>
  <si>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</si>
  <si>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</si>
  <si>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</si>
  <si>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</si>
  <si>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</si>
  <si>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</si>
  <si>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</si>
  <si>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</si>
  <si>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</si>
  <si>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</si>
  <si>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</si>
  <si>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</si>
  <si>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</si>
  <si>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</si>
  <si>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</si>
  <si>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</si>
  <si>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</si>
  <si>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</si>
  <si>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</si>
  <si>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</si>
  <si>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</si>
  <si>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</si>
  <si>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</si>
  <si>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</si>
  <si>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</si>
  <si>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</si>
  <si>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</si>
  <si>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</si>
  <si>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</si>
  <si>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</si>
  <si>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</si>
  <si>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</si>
  <si>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</si>
  <si>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</si>
  <si>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</si>
  <si>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</si>
  <si>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</si>
  <si>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</si>
  <si>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</si>
  <si>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</si>
  <si>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</si>
  <si>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</si>
  <si>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</si>
  <si>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</si>
  <si>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</si>
  <si>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</si>
  <si>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</si>
  <si>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</si>
  <si>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</si>
  <si>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</si>
  <si>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</si>
  <si>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</si>
  <si>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</si>
  <si>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</si>
  <si>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</si>
  <si>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</si>
  <si>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</si>
  <si>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</si>
  <si>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</si>
  <si>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</si>
  <si>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</si>
  <si>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</si>
  <si>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</si>
  <si>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</si>
  <si>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</si>
  <si>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</si>
  <si>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</si>
  <si>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</si>
  <si>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</si>
  <si>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</si>
  <si>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</si>
  <si>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</si>
  <si>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</si>
  <si>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</si>
  <si>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</si>
  <si>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</si>
  <si>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</si>
  <si>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</si>
  <si>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</si>
  <si>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</si>
  <si>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</si>
  <si>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</si>
  <si>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</si>
  <si>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</si>
  <si>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</si>
  <si>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</si>
  <si>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</si>
  <si>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</si>
  <si>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</si>
  <si>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</si>
  <si>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</si>
  <si>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</si>
  <si>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</si>
  <si>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</si>
  <si>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</si>
  <si>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</si>
  <si>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</si>
  <si>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</si>
  <si>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</si>
  <si>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</si>
  <si>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</si>
  <si>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</si>
  <si>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</si>
  <si>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</si>
  <si>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</si>
  <si>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</si>
  <si>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</si>
  <si>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</si>
  <si>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</si>
  <si>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</si>
  <si>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</si>
  <si>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</si>
  <si>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</si>
  <si>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</si>
  <si>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</si>
  <si>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</si>
  <si>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</si>
  <si>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</si>
  <si>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</si>
  <si>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</si>
  <si>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</si>
  <si>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</si>
  <si>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</si>
  <si>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</si>
  <si>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</si>
  <si>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</si>
  <si>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</si>
  <si>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</si>
  <si>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</si>
  <si>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</si>
  <si>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</si>
  <si>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</si>
  <si>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</si>
  <si>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</si>
  <si>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</si>
  <si>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</si>
  <si>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</si>
  <si>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</si>
  <si>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</si>
  <si>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</si>
  <si>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</si>
  <si>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</si>
  <si>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</si>
  <si>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</si>
  <si>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</si>
  <si>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</si>
  <si>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</si>
  <si>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</si>
  <si>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</si>
  <si>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</si>
  <si>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</si>
  <si>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</si>
  <si>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</si>
  <si>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</si>
  <si>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</si>
  <si>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</si>
  <si>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</si>
  <si>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</si>
  <si>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</si>
  <si>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</si>
  <si>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</si>
  <si>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</si>
  <si>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</si>
  <si>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</si>
  <si>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</si>
  <si>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</si>
  <si>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</si>
  <si>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</si>
  <si>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</si>
  <si>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</si>
  <si>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</si>
  <si>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</si>
  <si>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</si>
  <si>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</si>
  <si>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</si>
  <si>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</si>
  <si>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</si>
  <si>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</si>
  <si>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</si>
  <si>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</si>
  <si>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</si>
  <si>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</si>
  <si>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</si>
  <si>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</si>
  <si>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</si>
  <si>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</si>
  <si>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</si>
  <si>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</si>
  <si>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</si>
  <si>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</si>
  <si>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</si>
  <si>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</si>
  <si>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</si>
  <si>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</si>
  <si>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</si>
  <si>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</si>
  <si>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</si>
  <si>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</si>
  <si>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</si>
  <si>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</si>
  <si>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</si>
  <si>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</si>
  <si>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</si>
  <si>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</si>
  <si>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</si>
  <si>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</si>
  <si>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</si>
  <si>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</si>
  <si>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</si>
  <si>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</si>
  <si>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</si>
  <si>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</si>
  <si>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</si>
  <si>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</si>
  <si>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</si>
  <si>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</si>
  <si>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</si>
  <si>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</si>
  <si>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</si>
  <si>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</si>
  <si>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</si>
  <si>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</si>
  <si>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</si>
  <si>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</si>
  <si>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</si>
  <si>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</si>
  <si>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</si>
  <si>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</si>
  <si>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</si>
  <si>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</si>
  <si>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</si>
  <si>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</si>
  <si>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</si>
  <si>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</si>
  <si>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</si>
  <si>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</si>
  <si>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</si>
  <si>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</si>
  <si>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</si>
  <si>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</si>
  <si>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</si>
  <si>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</si>
  <si>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</si>
  <si>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</si>
  <si>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</si>
  <si>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</si>
  <si>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</si>
  <si>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</si>
  <si>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</si>
  <si>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</si>
  <si>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</si>
  <si>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</si>
  <si>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</si>
  <si>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</si>
  <si>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</si>
  <si>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</si>
  <si>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</si>
  <si>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</si>
  <si>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</si>
  <si>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</si>
  <si>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</si>
  <si>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</si>
  <si>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</si>
  <si>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</si>
  <si>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</si>
  <si>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</si>
  <si>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</si>
  <si>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</si>
  <si>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</si>
  <si>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</si>
  <si>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</si>
  <si>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</si>
  <si>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</si>
  <si>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</si>
  <si>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</si>
  <si>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</si>
  <si>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</si>
  <si>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</si>
  <si>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</si>
  <si>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</si>
  <si>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</si>
  <si>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</si>
  <si>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</si>
  <si>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</si>
  <si>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</si>
  <si>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</si>
  <si>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</si>
  <si>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</si>
  <si>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</si>
  <si>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</si>
  <si>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</si>
  <si>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</si>
  <si>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</si>
  <si>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</si>
  <si>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</si>
  <si>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</si>
  <si>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</si>
  <si>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</si>
  <si>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</si>
  <si>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</si>
  <si>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</si>
  <si>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</si>
  <si>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</si>
  <si>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</si>
  <si>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</si>
  <si>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</si>
  <si>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</si>
  <si>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</si>
  <si>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</si>
  <si>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</si>
  <si>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</si>
  <si>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</si>
  <si>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</si>
  <si>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</si>
  <si>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</si>
  <si>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</si>
  <si>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</si>
  <si>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</si>
  <si>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</si>
  <si>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</si>
  <si>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</si>
  <si>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</si>
  <si>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</si>
  <si>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</si>
  <si>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</si>
  <si>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</si>
  <si>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</si>
  <si>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</si>
  <si>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</si>
  <si>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</si>
  <si>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</si>
  <si>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</si>
  <si>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</si>
  <si>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</si>
  <si>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</si>
  <si>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</si>
  <si>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</si>
  <si>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</si>
  <si>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</si>
  <si>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</si>
  <si>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</si>
  <si>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</si>
  <si>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</si>
  <si>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</si>
  <si>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</si>
  <si>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</si>
  <si>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</si>
  <si>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</si>
  <si>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</si>
  <si>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</si>
  <si>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</si>
  <si>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</si>
  <si>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</si>
  <si>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</si>
  <si>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</si>
  <si>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</si>
  <si>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</si>
  <si>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</si>
  <si>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</si>
  <si>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</si>
  <si>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</si>
  <si>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</si>
  <si>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</si>
  <si>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</si>
  <si>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</si>
  <si>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</si>
  <si>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</si>
  <si>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</si>
  <si>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</si>
  <si>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</si>
  <si>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</si>
  <si>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</si>
  <si>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</si>
  <si>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</si>
  <si>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</si>
  <si>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</si>
  <si>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</si>
  <si>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</si>
  <si>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</si>
  <si>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</si>
  <si>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</si>
  <si>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</si>
  <si>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</si>
  <si>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</si>
  <si>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</si>
  <si>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</si>
  <si>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</si>
  <si>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</si>
  <si>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</si>
  <si>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</si>
  <si>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</si>
  <si>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</si>
  <si>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</si>
  <si>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</si>
  <si>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</si>
  <si>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</si>
  <si>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</si>
  <si>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</si>
  <si>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</si>
  <si>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</si>
  <si>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</si>
  <si>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</si>
  <si>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</si>
  <si>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</si>
  <si>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</si>
  <si>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</si>
  <si>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</si>
  <si>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</si>
  <si>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</si>
  <si>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</si>
  <si>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</si>
  <si>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</si>
  <si>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</si>
  <si>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</si>
  <si>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</si>
  <si>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</si>
  <si>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</si>
  <si>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</si>
  <si>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</si>
  <si>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</si>
  <si>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</si>
  <si>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</si>
  <si>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</si>
  <si>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</si>
  <si>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</si>
  <si>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</si>
  <si>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</si>
  <si>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</si>
  <si>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</si>
  <si>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</si>
  <si>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</si>
  <si>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</si>
  <si>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</si>
  <si>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</si>
  <si>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</si>
  <si>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</si>
  <si>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</si>
  <si>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</si>
  <si>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</si>
  <si>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</si>
  <si>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</si>
  <si>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</si>
  <si>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</si>
  <si>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</si>
  <si>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</si>
  <si>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</si>
  <si>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</si>
  <si>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</si>
  <si>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</si>
  <si>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</si>
  <si>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</si>
  <si>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</si>
  <si>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</si>
  <si>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</si>
  <si>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</si>
  <si>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</si>
  <si>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</si>
  <si>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</si>
  <si>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</si>
  <si>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</si>
  <si>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</si>
  <si>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</si>
  <si>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</si>
  <si>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</si>
  <si>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</si>
  <si>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</si>
  <si>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</si>
  <si>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</si>
  <si>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</si>
  <si>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</si>
  <si>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</si>
  <si>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</si>
  <si>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</si>
  <si>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</si>
  <si>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</si>
  <si>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</si>
  <si>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</si>
  <si>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</si>
  <si>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</si>
  <si>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</si>
  <si>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</si>
  <si>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</si>
  <si>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</si>
  <si>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</si>
  <si>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</si>
  <si>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</si>
  <si>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</si>
  <si>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</si>
  <si>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</si>
  <si>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</si>
  <si>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</si>
  <si>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</si>
  <si>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</si>
  <si>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</si>
  <si>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</si>
  <si>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</si>
  <si>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</si>
  <si>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</si>
  <si>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</si>
  <si>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</si>
  <si>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</si>
  <si>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</si>
  <si>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</si>
  <si>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</si>
  <si>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</si>
  <si>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</si>
  <si>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</si>
  <si>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</si>
  <si>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</si>
  <si>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</si>
  <si>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</si>
  <si>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</si>
  <si>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</si>
  <si>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</si>
  <si>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</si>
  <si>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</si>
  <si>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</si>
  <si>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</si>
  <si>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</si>
  <si>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</si>
  <si>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</si>
  <si>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</si>
  <si>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</si>
  <si>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</si>
  <si>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</si>
  <si>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</si>
  <si>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</si>
  <si>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</si>
  <si>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</si>
  <si>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</si>
  <si>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</si>
  <si>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</si>
  <si>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</si>
  <si>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</si>
  <si>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</si>
  <si>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</si>
  <si>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</si>
  <si>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</si>
  <si>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</si>
  <si>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</si>
  <si>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</si>
  <si>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</si>
  <si>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</si>
  <si>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</si>
  <si>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</si>
  <si>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</si>
  <si>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</si>
  <si>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</si>
  <si>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</si>
  <si>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</si>
  <si>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</si>
  <si>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</si>
  <si>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</si>
  <si>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</si>
  <si>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</si>
  <si>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</si>
  <si>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</si>
  <si>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</si>
  <si>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</si>
  <si>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</si>
  <si>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</si>
  <si>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</si>
  <si>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</si>
  <si>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</si>
  <si>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</si>
  <si>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</si>
  <si>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</si>
  <si>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</si>
  <si>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</si>
  <si>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</si>
  <si>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</si>
  <si>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</si>
  <si>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</si>
  <si>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</si>
  <si>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</si>
  <si>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</si>
  <si>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</si>
  <si>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</si>
  <si>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</si>
  <si>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</si>
  <si>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</si>
  <si>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</si>
  <si>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</si>
  <si>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</si>
  <si>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</si>
  <si>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</si>
  <si>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</si>
  <si>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</si>
  <si>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</si>
  <si>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</si>
  <si>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</si>
  <si>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</si>
  <si>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</si>
  <si>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</si>
  <si>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</si>
  <si>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</si>
  <si>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</si>
  <si>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</si>
  <si>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</si>
  <si>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</si>
  <si>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</si>
  <si>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</si>
  <si>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</si>
  <si>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</si>
  <si>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</si>
  <si>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</si>
  <si>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</si>
  <si>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</si>
  <si>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</si>
  <si>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</si>
  <si>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</si>
  <si>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</si>
  <si>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</si>
  <si>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</si>
  <si>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</si>
  <si>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</si>
  <si>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</si>
  <si>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</si>
  <si>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</si>
  <si>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</si>
  <si>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</si>
  <si>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</si>
  <si>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</si>
  <si>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</si>
  <si>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</si>
  <si>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</si>
  <si>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</si>
  <si>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</si>
  <si>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</si>
  <si>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</si>
  <si>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</si>
  <si>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</si>
  <si>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</si>
  <si>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</si>
  <si>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</si>
  <si>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</si>
  <si>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</si>
  <si>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</si>
  <si>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</si>
  <si>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</si>
  <si>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</si>
  <si>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</si>
  <si>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</si>
  <si>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</si>
  <si>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</si>
  <si>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</si>
  <si>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</si>
  <si>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</si>
  <si>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</si>
  <si>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</si>
  <si>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</si>
  <si>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</si>
  <si>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</si>
  <si>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</si>
  <si>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</si>
  <si>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</si>
  <si>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</si>
  <si>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</si>
  <si>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</si>
  <si>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</si>
  <si>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</si>
  <si>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</si>
  <si>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</si>
  <si>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</si>
  <si>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</si>
  <si>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</si>
  <si>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</si>
  <si>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</si>
  <si>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</si>
  <si>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</si>
  <si>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</si>
  <si>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</si>
  <si>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</si>
  <si>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</si>
  <si>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</si>
  <si>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</si>
  <si>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</si>
  <si>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</si>
  <si>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</si>
  <si>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</si>
  <si>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</si>
  <si>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</si>
  <si>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</si>
  <si>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</si>
  <si>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</si>
  <si>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</si>
  <si>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</si>
  <si>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</si>
  <si>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</si>
  <si>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</si>
  <si>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</si>
  <si>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</si>
  <si>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</si>
  <si>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</si>
  <si>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</si>
  <si>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</si>
  <si>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</si>
  <si>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</si>
  <si>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</si>
  <si>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</si>
  <si>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</si>
  <si>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</si>
  <si>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</si>
  <si>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</si>
  <si>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</si>
  <si>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</si>
  <si>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</si>
  <si>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</si>
  <si>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</si>
  <si>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</si>
  <si>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</si>
  <si>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</si>
  <si>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</si>
  <si>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</si>
  <si>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</si>
  <si>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</si>
  <si>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</si>
  <si>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</si>
  <si>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</si>
  <si>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</si>
  <si>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</si>
  <si>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</si>
  <si>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</si>
  <si>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</si>
  <si>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</si>
  <si>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</si>
  <si>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</si>
  <si>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</si>
  <si>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</si>
  <si>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</si>
  <si>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</si>
  <si>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</si>
  <si>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</si>
  <si>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</si>
  <si>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</si>
  <si>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</si>
  <si>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</si>
  <si>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</si>
  <si>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</si>
  <si>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</si>
  <si>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</si>
  <si>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</si>
  <si>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</si>
  <si>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</si>
  <si>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</si>
  <si>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</si>
  <si>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</si>
  <si>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</si>
  <si>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</si>
  <si>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</si>
  <si>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</si>
  <si>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</si>
  <si>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</si>
  <si>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</si>
  <si>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</si>
  <si>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</si>
  <si>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</si>
  <si>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</si>
  <si>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</si>
  <si>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</si>
  <si>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</si>
  <si>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</si>
  <si>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</si>
  <si>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</si>
  <si>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</si>
  <si>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</si>
  <si>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</si>
  <si>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</si>
  <si>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</si>
  <si>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</si>
  <si>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</si>
  <si>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</si>
  <si>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</si>
  <si>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</si>
  <si>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</si>
  <si>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</si>
  <si>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</si>
  <si>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</si>
  <si>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</si>
  <si>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</si>
  <si>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</si>
  <si>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</si>
  <si>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</si>
  <si>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</si>
  <si>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</si>
  <si>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</si>
  <si>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</si>
  <si>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</si>
  <si>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</si>
  <si>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</si>
  <si>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</si>
  <si>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</si>
  <si>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</si>
  <si>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</si>
  <si>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</si>
  <si>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</si>
  <si>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</si>
  <si>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</si>
  <si>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</si>
  <si>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</si>
  <si>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</si>
  <si>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</si>
  <si>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</si>
  <si>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</si>
  <si>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</si>
  <si>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</si>
  <si>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</si>
  <si>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</si>
  <si>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</si>
  <si>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</si>
  <si>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</si>
  <si>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</si>
  <si>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</si>
  <si>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</si>
  <si>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</si>
  <si>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</si>
  <si>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</si>
  <si>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</si>
  <si>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</si>
  <si>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</si>
  <si>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</si>
  <si>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</si>
  <si>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</si>
  <si>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</si>
  <si>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</si>
  <si>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</si>
  <si>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</si>
  <si>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</si>
  <si>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</si>
  <si>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</si>
  <si>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</si>
  <si>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</si>
  <si>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</si>
  <si>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</si>
  <si>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</si>
  <si>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</si>
  <si>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</si>
  <si>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</si>
  <si>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</si>
  <si>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</si>
  <si>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</si>
  <si>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</si>
  <si>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</si>
  <si>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</si>
  <si>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</si>
  <si>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</si>
  <si>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</si>
  <si>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</si>
  <si>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</si>
  <si>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</si>
  <si>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</si>
  <si>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</si>
  <si>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</si>
  <si>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</si>
  <si>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</si>
  <si>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</si>
  <si>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</si>
  <si>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</si>
  <si>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</si>
  <si>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</si>
  <si>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</si>
  <si>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</si>
  <si>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</si>
  <si>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</si>
  <si>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</si>
  <si>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</si>
  <si>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</si>
  <si>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</si>
  <si>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</si>
  <si>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</si>
  <si>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</si>
  <si>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</si>
  <si>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</si>
  <si>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</si>
  <si>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</si>
  <si>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</si>
  <si>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</si>
  <si>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</si>
  <si>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</si>
  <si>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</si>
  <si>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</si>
  <si>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</si>
  <si>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</si>
  <si>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</si>
  <si>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</si>
  <si>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</si>
  <si>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</si>
  <si>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</si>
  <si>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</si>
  <si>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</si>
  <si>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</si>
  <si>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</si>
  <si>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</si>
  <si>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</si>
  <si>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</si>
  <si>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</si>
  <si>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</si>
  <si>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</si>
  <si>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</si>
  <si>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</si>
  <si>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</si>
  <si>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</si>
  <si>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</si>
  <si>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</si>
  <si>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</si>
  <si>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</si>
  <si>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</si>
  <si>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</si>
  <si>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</si>
  <si>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</si>
  <si>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</si>
  <si>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</si>
  <si>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</si>
  <si>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</si>
  <si>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</si>
  <si>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</si>
  <si>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</si>
  <si>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</si>
  <si>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</si>
  <si>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</si>
  <si>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</si>
  <si>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</si>
  <si>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</si>
  <si>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</si>
  <si>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</si>
  <si>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</si>
  <si>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</si>
  <si>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</si>
  <si>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</si>
  <si>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</si>
  <si>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</si>
  <si>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</si>
  <si>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</si>
  <si>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</si>
  <si>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</si>
  <si>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</si>
  <si>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</si>
  <si>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</si>
  <si>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</si>
  <si>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</si>
  <si>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</si>
  <si>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</si>
  <si>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</si>
  <si>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</si>
  <si>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</si>
  <si>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</si>
  <si>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</si>
  <si>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</si>
  <si>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</si>
  <si>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</si>
  <si>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</si>
  <si>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</si>
  <si>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</si>
  <si>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</si>
  <si>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</si>
  <si>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</si>
  <si>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</si>
  <si>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</si>
  <si>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</si>
  <si>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</si>
  <si>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</si>
  <si>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</si>
  <si>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</si>
  <si>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</si>
  <si>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</si>
  <si>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</si>
  <si>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</si>
  <si>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</si>
  <si>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</si>
  <si>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</si>
  <si>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</si>
  <si>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</si>
  <si>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</si>
  <si>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</si>
  <si>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</si>
  <si>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</si>
  <si>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</si>
  <si>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</si>
  <si>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</si>
  <si>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</si>
  <si>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</si>
  <si>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</si>
  <si>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</si>
  <si>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</si>
  <si>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</si>
  <si>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</si>
  <si>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</si>
  <si>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</si>
  <si>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</si>
  <si>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</si>
  <si>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</si>
  <si>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</si>
  <si>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</si>
  <si>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</si>
  <si>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</si>
  <si>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</si>
  <si>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</si>
  <si>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</si>
  <si>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</si>
  <si>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</si>
  <si>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</si>
  <si>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</si>
  <si>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</si>
  <si>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</si>
  <si>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</si>
  <si>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</si>
  <si>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</si>
  <si>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</si>
  <si>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</si>
  <si>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</si>
  <si>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</si>
  <si>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</si>
  <si>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</si>
  <si>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</si>
  <si>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</si>
  <si>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</si>
  <si>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</si>
  <si>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</si>
  <si>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</si>
  <si>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</si>
  <si>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</si>
  <si>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</si>
  <si>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</si>
  <si>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</si>
  <si>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</si>
  <si>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</si>
  <si>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</si>
  <si>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</si>
  <si>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</si>
  <si>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</si>
  <si>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</si>
  <si>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</si>
  <si>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</si>
  <si>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</si>
  <si>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</si>
  <si>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</si>
  <si>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</si>
  <si>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</si>
  <si>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</si>
  <si>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</si>
  <si>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</si>
  <si>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</si>
  <si>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</si>
  <si>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</si>
  <si>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</si>
  <si>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</si>
  <si>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</si>
  <si>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</si>
  <si>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</si>
  <si>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</si>
  <si>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</si>
  <si>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</si>
  <si>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</si>
  <si>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</si>
  <si>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</si>
  <si>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</si>
  <si>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</si>
  <si>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</si>
  <si>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</si>
  <si>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</si>
  <si>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</si>
  <si>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</si>
  <si>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</si>
  <si>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</si>
  <si>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</si>
  <si>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</si>
  <si>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</si>
  <si>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</si>
  <si>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</si>
  <si>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</si>
  <si>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</si>
  <si>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</si>
  <si>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</si>
  <si>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</si>
  <si>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</si>
  <si>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</si>
  <si>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</si>
  <si>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</si>
  <si>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</si>
  <si>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</si>
  <si>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</si>
  <si>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</si>
  <si>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</si>
  <si>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</si>
  <si>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</si>
  <si>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</si>
  <si>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</si>
  <si>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</si>
  <si>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</si>
  <si>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</si>
  <si>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</si>
  <si>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</si>
  <si>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</si>
  <si>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</si>
  <si>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</si>
  <si>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</si>
  <si>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</si>
  <si>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</si>
  <si>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</si>
  <si>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</si>
  <si>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</si>
  <si>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</si>
  <si>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</si>
  <si>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</si>
  <si>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</si>
  <si>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</si>
  <si>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</si>
  <si>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</si>
  <si>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</si>
  <si>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</si>
  <si>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</si>
  <si>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</si>
  <si>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</si>
  <si>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</si>
  <si>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</si>
  <si>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</si>
  <si>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</si>
  <si>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</si>
  <si>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</si>
  <si>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</si>
  <si>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</si>
  <si>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</si>
  <si>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</si>
  <si>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</si>
  <si>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</si>
  <si>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</si>
  <si>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</si>
  <si>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</si>
  <si>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</si>
  <si>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</si>
  <si>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</si>
  <si>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</si>
  <si>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</si>
  <si>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</si>
  <si>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</si>
  <si>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</si>
  <si>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</si>
  <si>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</si>
  <si>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</si>
  <si>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</si>
  <si>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</si>
  <si>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</si>
  <si>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</si>
  <si>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</si>
  <si>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</si>
  <si>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</si>
  <si>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</si>
  <si>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</si>
  <si>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</si>
  <si>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</si>
  <si>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</si>
  <si>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</si>
  <si>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</si>
  <si>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</si>
  <si>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</si>
  <si>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</si>
  <si>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</si>
  <si>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</si>
  <si>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</si>
  <si>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</si>
  <si>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</si>
  <si>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</si>
  <si>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</si>
  <si>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</si>
  <si>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</si>
  <si>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</si>
  <si>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</si>
  <si>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</si>
  <si>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</si>
  <si>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</si>
  <si>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</si>
  <si>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</si>
  <si>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</si>
  <si>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</si>
  <si>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</si>
  <si>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</si>
  <si>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</si>
  <si>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</si>
  <si>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</si>
  <si>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</si>
  <si>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</si>
  <si>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</si>
  <si>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</si>
  <si>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</si>
  <si>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</si>
  <si>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</si>
  <si>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</si>
  <si>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</si>
  <si>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</si>
  <si>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</si>
  <si>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</si>
  <si>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</si>
  <si>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</si>
  <si>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</si>
  <si>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</si>
  <si>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</si>
  <si>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</si>
  <si>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</si>
  <si>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</si>
  <si>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</si>
  <si>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</si>
  <si>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</si>
  <si>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</si>
  <si>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</si>
  <si>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</si>
  <si>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</si>
  <si>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</si>
  <si>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</si>
  <si>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</si>
  <si>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</si>
  <si>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</si>
  <si>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</si>
  <si>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</si>
  <si>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</si>
  <si>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</si>
  <si>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</si>
  <si>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</si>
  <si>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</si>
  <si>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</si>
  <si>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</si>
  <si>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</si>
  <si>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</si>
  <si>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</si>
  <si>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</si>
  <si>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</si>
  <si>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</si>
  <si>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</si>
  <si>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</si>
  <si>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</si>
  <si>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</si>
  <si>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</si>
  <si>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</si>
  <si>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</si>
  <si>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</si>
  <si>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</si>
  <si>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</si>
  <si>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</si>
  <si>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</si>
  <si>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</si>
  <si>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</si>
  <si>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</si>
  <si>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</si>
  <si>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</si>
  <si>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</si>
  <si>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</si>
  <si>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</si>
  <si>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</si>
  <si>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</si>
  <si>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</si>
  <si>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</si>
  <si>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</si>
  <si>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</si>
  <si>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</si>
  <si>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</si>
  <si>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</si>
  <si>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</si>
  <si>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</si>
  <si>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</si>
  <si>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</si>
  <si>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</si>
  <si>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</si>
  <si>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</si>
  <si>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</si>
  <si>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</si>
  <si>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</si>
  <si>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</si>
  <si>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</si>
  <si>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</si>
  <si>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</si>
  <si>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</si>
  <si>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</si>
  <si>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</si>
  <si>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</si>
  <si>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</si>
  <si>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</si>
  <si>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</si>
  <si>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</si>
  <si>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</si>
  <si>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</si>
  <si>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</si>
  <si>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</si>
  <si>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</si>
  <si>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</si>
  <si>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</si>
  <si>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</si>
  <si>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</si>
  <si>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</si>
  <si>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</si>
  <si>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</si>
  <si>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</si>
  <si>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</si>
  <si>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</si>
  <si>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</si>
  <si>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</si>
  <si>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</si>
  <si>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</si>
  <si>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</si>
  <si>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</si>
  <si>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</si>
  <si>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</si>
  <si>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</si>
  <si>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</si>
  <si>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</si>
  <si>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</si>
  <si>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</si>
  <si>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</si>
  <si>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</si>
  <si>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</si>
  <si>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</si>
  <si>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</si>
  <si>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</si>
  <si>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</si>
  <si>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</si>
  <si>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</si>
  <si>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</si>
  <si>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</si>
  <si>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</si>
  <si>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</si>
  <si>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</si>
  <si>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</si>
  <si>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</si>
  <si>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</si>
  <si>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</si>
  <si>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</si>
  <si>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</si>
  <si>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</si>
  <si>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</si>
  <si>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</si>
  <si>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</si>
  <si>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</si>
  <si>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</si>
  <si>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</si>
  <si>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</si>
  <si>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</si>
  <si>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</si>
  <si>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</si>
  <si>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</si>
  <si>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</si>
  <si>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</si>
  <si>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</si>
  <si>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</si>
  <si>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</si>
  <si>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</si>
  <si>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</si>
  <si>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</si>
  <si>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</si>
  <si>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</si>
  <si>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</si>
  <si>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</si>
  <si>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</si>
  <si>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</si>
  <si>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</si>
  <si>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</si>
  <si>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</si>
  <si>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</si>
  <si>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</si>
  <si>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</si>
  <si>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</si>
  <si>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</si>
  <si>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</si>
  <si>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</si>
  <si>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</si>
  <si>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</si>
  <si>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</si>
  <si>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</si>
  <si>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</si>
  <si>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</si>
  <si>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</si>
  <si>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</si>
  <si>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</si>
  <si>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</si>
  <si>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</si>
  <si>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</si>
  <si>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</si>
  <si>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</si>
  <si>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</si>
  <si>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</si>
  <si>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</si>
  <si>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</si>
  <si>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</si>
  <si>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</si>
  <si>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</si>
  <si>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</si>
  <si>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</si>
  <si>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</si>
  <si>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</si>
  <si>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</si>
  <si>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</si>
  <si>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</si>
  <si>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</si>
  <si>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</si>
  <si>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</si>
  <si>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</si>
  <si>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</si>
  <si>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</si>
  <si>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</si>
  <si>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</si>
  <si>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</si>
  <si>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</si>
  <si>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</si>
  <si>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</si>
  <si>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</si>
  <si>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</si>
  <si>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</si>
  <si>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</si>
  <si>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</si>
  <si>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</si>
  <si>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</si>
  <si>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</si>
  <si>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</si>
  <si>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</si>
  <si>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</si>
  <si>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</si>
  <si>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</si>
  <si>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</si>
  <si>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</si>
  <si>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</si>
  <si>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</si>
  <si>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</si>
  <si>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</si>
  <si>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</si>
  <si>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</si>
  <si>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</si>
  <si>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</si>
  <si>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</si>
  <si>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</si>
  <si>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</si>
  <si>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</si>
  <si>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</si>
  <si>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</si>
  <si>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</si>
  <si>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</si>
  <si>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</si>
  <si>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</si>
  <si>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</si>
  <si>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</si>
  <si>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</si>
  <si>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</si>
  <si>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</si>
  <si>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</si>
  <si>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</si>
  <si>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</si>
  <si>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</si>
  <si>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</si>
  <si>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</si>
  <si>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</si>
  <si>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</si>
  <si>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</si>
  <si>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</si>
  <si>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</si>
  <si>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</si>
  <si>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</si>
  <si>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</si>
  <si>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</si>
  <si>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</si>
  <si>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</si>
  <si>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</si>
  <si>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</si>
  <si>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</si>
  <si>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</si>
  <si>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</si>
  <si>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</si>
  <si>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</si>
  <si>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</si>
  <si>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</si>
  <si>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</si>
  <si>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</si>
  <si>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</si>
  <si>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</si>
  <si>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</si>
  <si>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</si>
  <si>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</si>
  <si>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</si>
  <si>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</si>
  <si>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</si>
  <si>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</si>
  <si>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</si>
  <si>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</si>
  <si>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</si>
  <si>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</si>
  <si>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</si>
  <si>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</si>
  <si>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</si>
  <si>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</si>
  <si>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</si>
  <si>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</si>
  <si>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</si>
  <si>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</si>
  <si>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</si>
  <si>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</si>
  <si>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</si>
  <si>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</si>
  <si>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</si>
  <si>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</si>
  <si>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</si>
  <si>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</si>
  <si>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</si>
  <si>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</si>
  <si>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</si>
  <si>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</si>
  <si>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</si>
  <si>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</si>
  <si>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</si>
  <si>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</si>
  <si>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</si>
  <si>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</si>
  <si>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</si>
  <si>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</si>
  <si>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</si>
  <si>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</si>
  <si>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</si>
  <si>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</si>
  <si>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</si>
  <si>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</si>
  <si>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</si>
  <si>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</si>
  <si>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</si>
  <si>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</si>
  <si>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</si>
  <si>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</si>
  <si>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</si>
  <si>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</si>
  <si>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</si>
  <si>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</si>
  <si>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</si>
  <si>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</si>
  <si>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</si>
  <si>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</si>
  <si>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</si>
  <si>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</si>
  <si>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</si>
  <si>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</si>
  <si>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</si>
  <si>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</si>
  <si>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</si>
  <si>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</si>
  <si>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</si>
  <si>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</si>
  <si>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</si>
  <si>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</si>
  <si>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</si>
  <si>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</si>
  <si>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</si>
  <si>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</si>
  <si>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</si>
  <si>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</si>
  <si>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</si>
  <si>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</si>
  <si>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</si>
  <si>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</si>
  <si>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</si>
  <si>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</si>
  <si>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</si>
  <si>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</si>
  <si>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</si>
  <si>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</si>
  <si>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</si>
  <si>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</si>
  <si>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</si>
  <si>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</si>
  <si>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</si>
  <si>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</si>
  <si>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</si>
  <si>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</si>
  <si>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</si>
  <si>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</si>
  <si>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</si>
  <si>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</si>
  <si>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</si>
  <si>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</si>
  <si>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</si>
  <si>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</si>
  <si>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</si>
  <si>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</si>
  <si>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</si>
  <si>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</si>
  <si>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</si>
  <si>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</si>
  <si>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</si>
  <si>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</si>
  <si>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</si>
  <si>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</si>
  <si>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</si>
  <si>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</si>
  <si>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</si>
  <si>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</si>
  <si>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</si>
  <si>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</si>
  <si>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</si>
  <si>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</si>
  <si>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</si>
  <si>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</si>
  <si>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</si>
  <si>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</si>
  <si>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</si>
  <si>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</si>
  <si>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</si>
  <si>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</si>
  <si>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</si>
  <si>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</si>
  <si>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</si>
  <si>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</si>
  <si>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</si>
  <si>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</si>
  <si>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</si>
  <si>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</si>
  <si>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</si>
  <si>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</si>
  <si>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</si>
  <si>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</si>
  <si>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</si>
  <si>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</si>
  <si>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</si>
  <si>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</si>
  <si>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</si>
  <si>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</si>
  <si>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</si>
  <si>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</si>
  <si>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</si>
  <si>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</si>
  <si>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</si>
  <si>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</si>
  <si>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</si>
  <si>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</si>
  <si>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</si>
  <si>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</si>
  <si>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</si>
  <si>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</si>
  <si>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</si>
  <si>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</si>
  <si>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</si>
  <si>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</si>
  <si>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</si>
  <si>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</si>
  <si>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</si>
  <si>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</si>
  <si>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</si>
  <si>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</si>
  <si>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</si>
  <si>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</si>
  <si>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</si>
  <si>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</si>
  <si>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</si>
  <si>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</si>
  <si>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</si>
  <si>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</si>
  <si>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</si>
  <si>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</si>
  <si>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</si>
  <si>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</si>
  <si>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</si>
  <si>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</si>
  <si>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</si>
  <si>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</si>
  <si>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</si>
  <si>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</si>
  <si>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</si>
  <si>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</si>
  <si>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</si>
  <si>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</si>
  <si>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</si>
  <si>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</si>
  <si>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</si>
  <si>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</si>
  <si>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</si>
  <si>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</si>
  <si>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</si>
  <si>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</si>
  <si>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</si>
  <si>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</si>
  <si>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</si>
  <si>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</si>
  <si>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</si>
  <si>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</si>
  <si>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</si>
  <si>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</si>
  <si>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</si>
  <si>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</si>
  <si>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</si>
  <si>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</si>
  <si>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</si>
  <si>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</si>
  <si>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</si>
  <si>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</si>
  <si>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</si>
  <si>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</si>
  <si>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</si>
  <si>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</si>
  <si>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</si>
  <si>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</si>
  <si>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</si>
  <si>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</si>
  <si>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</si>
  <si>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</si>
  <si>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</si>
  <si>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</si>
  <si>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</si>
  <si>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</si>
  <si>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</si>
  <si>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</si>
  <si>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</si>
  <si>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</si>
  <si>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</si>
  <si>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</si>
  <si>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</si>
  <si>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</si>
  <si>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</si>
  <si>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</si>
  <si>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</si>
  <si>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</si>
  <si>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</si>
  <si>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</si>
  <si>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</si>
  <si>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</si>
  <si>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</si>
  <si>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</si>
  <si>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</si>
  <si>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</si>
  <si>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</si>
  <si>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</si>
  <si>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</si>
  <si>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</si>
  <si>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</si>
  <si>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</si>
  <si>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</si>
  <si>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</si>
  <si>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</si>
  <si>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</si>
  <si>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</si>
  <si>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</si>
  <si>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</si>
  <si>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</si>
  <si>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</si>
  <si>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</si>
  <si>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</si>
  <si>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</si>
  <si>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</si>
  <si>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</si>
  <si>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</si>
  <si>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</si>
  <si>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</si>
  <si>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</si>
  <si>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</si>
  <si>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</si>
  <si>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</si>
  <si>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</si>
  <si>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</si>
  <si>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</si>
  <si>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</si>
  <si>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</si>
  <si>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</si>
  <si>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</si>
  <si>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</si>
  <si>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</si>
  <si>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</si>
  <si>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</si>
  <si>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</si>
  <si>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</si>
  <si>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</si>
  <si>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</si>
  <si>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</si>
  <si>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</si>
  <si>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</si>
  <si>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</si>
  <si>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</si>
  <si>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</si>
  <si>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</si>
  <si>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</si>
  <si>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</si>
  <si>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</si>
  <si>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</si>
  <si>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</si>
  <si>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</si>
  <si>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</si>
  <si>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</si>
  <si>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</si>
  <si>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</si>
  <si>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</si>
  <si>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</si>
  <si>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</si>
  <si>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</si>
  <si>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</si>
  <si>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</si>
  <si>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</si>
  <si>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</si>
  <si>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</si>
  <si>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</si>
  <si>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</si>
  <si>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</si>
  <si>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</si>
  <si>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</si>
  <si>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</si>
  <si>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</si>
  <si>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</si>
  <si>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</si>
  <si>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</si>
  <si>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</si>
  <si>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</si>
  <si>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</si>
  <si>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</si>
  <si>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</si>
  <si>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</si>
  <si>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</si>
  <si>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</si>
  <si>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</si>
  <si>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</si>
  <si>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</si>
  <si>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</si>
  <si>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</si>
  <si>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</si>
  <si>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</si>
  <si>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</si>
  <si>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</si>
  <si>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</si>
  <si>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</si>
  <si>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</si>
  <si>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</si>
  <si>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</si>
  <si>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</si>
  <si>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</si>
  <si>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</si>
  <si>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</si>
  <si>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</si>
  <si>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</si>
  <si>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</si>
  <si>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</si>
  <si>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</si>
  <si>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</si>
  <si>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</si>
  <si>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</si>
  <si>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</si>
  <si>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</si>
  <si>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</si>
  <si>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</si>
  <si>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</si>
  <si>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</si>
  <si>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</si>
  <si>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</si>
  <si>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</si>
  <si>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</si>
  <si>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</si>
  <si>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</si>
  <si>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</si>
  <si>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</si>
  <si>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</si>
  <si>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</si>
  <si>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</si>
  <si>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</si>
  <si>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</si>
  <si>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</si>
  <si>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</si>
  <si>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</si>
  <si>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</si>
  <si>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</si>
  <si>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</si>
  <si>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</si>
  <si>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</si>
  <si>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</si>
  <si>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</si>
  <si>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</si>
  <si>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</si>
  <si>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</si>
  <si>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</si>
  <si>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</si>
  <si>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</si>
  <si>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</si>
  <si>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</si>
  <si>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</si>
  <si>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</si>
  <si>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</si>
  <si>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</si>
  <si>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</si>
  <si>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</si>
  <si>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</si>
  <si>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</si>
  <si>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</si>
  <si>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</si>
  <si>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</si>
  <si>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</si>
  <si>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</si>
  <si>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</si>
  <si>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</si>
  <si>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</si>
  <si>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</si>
  <si>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</si>
  <si>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</si>
  <si>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</si>
  <si>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</si>
  <si>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</si>
  <si>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</si>
  <si>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</si>
  <si>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</si>
  <si>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</si>
  <si>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</si>
  <si>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</si>
  <si>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</si>
  <si>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</si>
  <si>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</si>
  <si>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</si>
  <si>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</si>
  <si>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</si>
  <si>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</si>
  <si>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</si>
  <si>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</si>
  <si>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</si>
  <si>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</si>
  <si>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</si>
  <si>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</si>
  <si>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</si>
  <si>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</si>
  <si>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</si>
  <si>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</si>
  <si>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</si>
  <si>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</si>
  <si>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</si>
  <si>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</si>
  <si>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</si>
  <si>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</si>
  <si>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</si>
  <si>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</si>
  <si>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</si>
  <si>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</si>
  <si>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</si>
  <si>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</si>
  <si>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</si>
  <si>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</si>
  <si>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</si>
  <si>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</si>
  <si>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</si>
  <si>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</si>
  <si>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</si>
  <si>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</si>
  <si>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</si>
  <si>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</si>
  <si>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</si>
  <si>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</si>
  <si>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</si>
  <si>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</si>
  <si>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</si>
  <si>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</si>
  <si>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</si>
  <si>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</si>
  <si>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</si>
  <si>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</si>
  <si>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</si>
  <si>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</si>
  <si>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</si>
  <si>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</si>
  <si>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</si>
  <si>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</si>
  <si>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</si>
  <si>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</si>
  <si>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</si>
  <si>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</si>
  <si>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</si>
  <si>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</si>
  <si>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</si>
  <si>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</si>
  <si>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</si>
  <si>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</si>
  <si>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</si>
  <si>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</si>
  <si>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</si>
  <si>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</si>
  <si>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</si>
  <si>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</si>
  <si>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</si>
  <si>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</si>
  <si>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</si>
  <si>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</si>
  <si>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</si>
  <si>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</si>
  <si>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</si>
  <si>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</si>
  <si>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</si>
  <si>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</si>
  <si>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</si>
  <si>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</si>
  <si>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</si>
  <si>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</si>
  <si>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</si>
  <si>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</si>
  <si>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</si>
  <si>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</si>
  <si>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</si>
  <si>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</si>
  <si>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</si>
  <si>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</si>
  <si>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</si>
  <si>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</si>
  <si>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</si>
  <si>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</si>
  <si>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</si>
  <si>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</si>
  <si>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</si>
  <si>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</si>
  <si>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</si>
  <si>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</si>
  <si>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</si>
  <si>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</si>
  <si>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</si>
  <si>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</si>
  <si>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</si>
  <si>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</si>
  <si>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</si>
  <si>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</si>
  <si>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</si>
  <si>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</si>
  <si>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</si>
  <si>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</si>
  <si>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</si>
  <si>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</si>
  <si>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</si>
  <si>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</si>
  <si>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</si>
  <si>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</si>
  <si>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</si>
  <si>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</si>
  <si>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</si>
  <si>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</si>
  <si>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</si>
  <si>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</si>
  <si>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</si>
  <si>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</si>
  <si>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</si>
  <si>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</si>
  <si>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</si>
  <si>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</si>
  <si>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</si>
  <si>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</si>
  <si>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</si>
  <si>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</si>
  <si>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</si>
  <si>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</si>
  <si>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</si>
  <si>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</si>
  <si>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</si>
  <si>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</si>
  <si>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</si>
  <si>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</si>
  <si>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</si>
  <si>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</si>
  <si>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</si>
  <si>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</si>
  <si>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</si>
  <si>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</si>
  <si>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</si>
  <si>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</si>
  <si>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</si>
  <si>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</si>
  <si>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</si>
  <si>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</si>
  <si>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</si>
  <si>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</si>
  <si>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</si>
  <si>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</si>
  <si>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</si>
  <si>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</si>
  <si>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</si>
  <si>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</si>
  <si>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</si>
  <si>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</si>
  <si>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</si>
  <si>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</si>
  <si>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</si>
  <si>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</si>
  <si>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</si>
  <si>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</si>
  <si>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</si>
  <si>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</si>
  <si>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</si>
  <si>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</si>
  <si>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</si>
  <si>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</si>
  <si>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</si>
  <si>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</si>
  <si>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</si>
  <si>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</si>
  <si>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</si>
  <si>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</si>
  <si>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</si>
  <si>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</si>
  <si>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</si>
  <si>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</si>
  <si>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</si>
  <si>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</si>
  <si>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</si>
  <si>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</si>
  <si>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</si>
  <si>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</si>
  <si>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</si>
  <si>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</si>
  <si>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</si>
  <si>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</si>
  <si>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</si>
  <si>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</si>
  <si>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</si>
  <si>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</si>
  <si>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</si>
  <si>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</si>
  <si>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</si>
  <si>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</si>
  <si>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</si>
  <si>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</si>
  <si>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</si>
  <si>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</si>
  <si>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</si>
  <si>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</si>
  <si>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</si>
  <si>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</si>
  <si>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</si>
  <si>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</si>
  <si>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</si>
  <si>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</si>
  <si>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</si>
  <si>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</si>
  <si>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</si>
  <si>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</si>
  <si>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</si>
  <si>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</si>
  <si>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</si>
  <si>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</si>
  <si>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</si>
  <si>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</si>
  <si>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</si>
  <si>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</si>
  <si>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</si>
  <si>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</si>
  <si>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</si>
  <si>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</si>
  <si>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</si>
  <si>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</si>
  <si>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</si>
  <si>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</si>
  <si>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</si>
  <si>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</si>
  <si>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</si>
  <si>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</si>
  <si>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</si>
  <si>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</si>
  <si>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</si>
  <si>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</si>
  <si>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</si>
  <si>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</si>
  <si>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</si>
  <si>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</si>
  <si>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</si>
  <si>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</si>
  <si>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</si>
  <si>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</si>
  <si>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</si>
  <si>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</si>
  <si>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</si>
  <si>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</si>
  <si>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</si>
  <si>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</si>
  <si>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</si>
  <si>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</si>
  <si>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</si>
  <si>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</si>
  <si>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</si>
  <si>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</si>
  <si>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</si>
  <si>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</si>
  <si>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</si>
  <si>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</si>
  <si>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</si>
  <si>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</si>
  <si>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</si>
  <si>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</si>
  <si>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</si>
  <si>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</si>
  <si>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</si>
  <si>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</si>
  <si>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</si>
  <si>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</si>
  <si>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</si>
  <si>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</si>
  <si>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</si>
  <si>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</si>
  <si>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</si>
  <si>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</si>
  <si>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</si>
  <si>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</si>
  <si>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</si>
  <si>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</si>
  <si>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</si>
  <si>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</si>
  <si>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</si>
  <si>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</si>
  <si>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</si>
  <si>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</si>
  <si>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</si>
  <si>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</si>
  <si>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</si>
  <si>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</si>
  <si>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</si>
  <si>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</si>
  <si>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</si>
  <si>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</si>
  <si>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</si>
  <si>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</si>
  <si>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</si>
  <si>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</si>
  <si>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</si>
  <si>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</si>
  <si>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</si>
  <si>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</si>
  <si>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</si>
  <si>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</si>
  <si>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</si>
  <si>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</si>
  <si>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</si>
  <si>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</si>
  <si>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</si>
  <si>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</si>
  <si>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</si>
  <si>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</si>
  <si>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</si>
  <si>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</si>
  <si>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</si>
  <si>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</si>
  <si>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</si>
  <si>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</si>
  <si>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</si>
  <si>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</si>
  <si>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</si>
  <si>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</si>
  <si>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</si>
  <si>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</si>
  <si>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</si>
  <si>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</si>
  <si>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</si>
  <si>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</si>
  <si>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</si>
  <si>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</si>
  <si>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</si>
  <si>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</si>
  <si>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</si>
  <si>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</si>
  <si>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</si>
  <si>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</si>
  <si>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</si>
  <si>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</si>
  <si>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</si>
  <si>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</si>
  <si>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</si>
  <si>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</si>
  <si>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</si>
  <si>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</si>
  <si>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</si>
  <si>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</si>
  <si>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</si>
  <si>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</si>
  <si>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</si>
  <si>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</si>
  <si>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</si>
  <si>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</si>
  <si>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</si>
  <si>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</si>
  <si>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</si>
  <si>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</si>
  <si>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</si>
  <si>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</si>
  <si>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</si>
  <si>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</si>
  <si>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</si>
  <si>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</si>
  <si>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</si>
  <si>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</si>
  <si>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</si>
  <si>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</si>
  <si>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</si>
  <si>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</si>
  <si>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</si>
  <si>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</si>
  <si>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</si>
  <si>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</si>
  <si>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</si>
  <si>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</si>
  <si>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</si>
  <si>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</si>
  <si>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</si>
  <si>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</si>
  <si>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</si>
  <si>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</si>
  <si>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</si>
  <si>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</si>
  <si>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</si>
  <si>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</si>
  <si>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</si>
  <si>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</si>
  <si>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</si>
  <si>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</si>
  <si>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</si>
  <si>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</si>
  <si>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</si>
  <si>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</si>
  <si>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</si>
  <si>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</si>
  <si>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</si>
  <si>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</si>
  <si>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</si>
  <si>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</si>
  <si>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</si>
  <si>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</si>
  <si>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</si>
  <si>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</si>
  <si>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</si>
  <si>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</si>
  <si>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</si>
  <si>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</si>
  <si>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</si>
  <si>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</si>
  <si>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</si>
  <si>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</si>
  <si>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</si>
  <si>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</si>
  <si>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</si>
  <si>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</si>
  <si>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</si>
  <si>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</si>
  <si>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</si>
  <si>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</si>
  <si>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</si>
  <si>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</si>
  <si>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</si>
  <si>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</si>
  <si>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</si>
  <si>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</si>
  <si>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</si>
  <si>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</si>
  <si>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</si>
  <si>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</si>
  <si>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</si>
  <si>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</si>
  <si>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</si>
  <si>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</si>
  <si>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</si>
  <si>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</si>
  <si>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</si>
  <si>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</si>
  <si>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</si>
  <si>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</si>
  <si>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</si>
  <si>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</si>
  <si>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</si>
  <si>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</si>
  <si>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</si>
  <si>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</si>
  <si>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</si>
  <si>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</si>
  <si>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</si>
  <si>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</si>
  <si>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</si>
  <si>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</si>
  <si>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</si>
  <si>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</si>
  <si>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</si>
  <si>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</si>
  <si>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</si>
  <si>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</si>
  <si>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</si>
  <si>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</si>
  <si>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</si>
  <si>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</si>
  <si>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</si>
  <si>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</si>
  <si>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</si>
  <si>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</si>
  <si>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</si>
  <si>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</si>
  <si>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</si>
  <si>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</si>
  <si>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</si>
  <si>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</si>
  <si>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</si>
  <si>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</si>
  <si>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</si>
  <si>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</si>
  <si>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</si>
  <si>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</si>
  <si>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</si>
  <si>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</si>
  <si>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</si>
  <si>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</si>
  <si>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</si>
  <si>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</si>
  <si>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</si>
  <si>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</si>
  <si>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</si>
  <si>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</si>
  <si>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</si>
  <si>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</si>
  <si>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</si>
  <si>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</si>
  <si>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</si>
  <si>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</si>
  <si>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</si>
  <si>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</si>
  <si>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</si>
  <si>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</si>
  <si>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</si>
  <si>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</si>
  <si>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</si>
  <si>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</si>
  <si>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</si>
  <si>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</si>
  <si>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</si>
  <si>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</si>
  <si>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</si>
  <si>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</si>
  <si>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</si>
  <si>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</si>
  <si>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</si>
  <si>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</si>
  <si>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</si>
  <si>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</si>
  <si>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</si>
  <si>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</si>
  <si>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</si>
  <si>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</si>
  <si>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</si>
  <si>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</si>
  <si>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</si>
  <si>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</si>
  <si>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</si>
  <si>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</si>
  <si>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</si>
  <si>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</si>
  <si>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</si>
  <si>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</si>
  <si>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</si>
  <si>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</si>
  <si>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</si>
  <si>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</si>
  <si>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</si>
  <si>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</si>
  <si>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</si>
  <si>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</si>
  <si>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</si>
  <si>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</si>
  <si>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</si>
  <si>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</si>
  <si>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</si>
  <si>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</si>
  <si>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</si>
  <si>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</si>
  <si>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</si>
  <si>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</si>
  <si>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</si>
  <si>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</si>
  <si>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</si>
  <si>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</si>
  <si>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</si>
  <si>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</si>
  <si>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</si>
  <si>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</si>
  <si>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</si>
  <si>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</si>
  <si>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</si>
  <si>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</si>
  <si>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</si>
  <si>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</si>
  <si>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</si>
  <si>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</si>
  <si>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</si>
  <si>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</si>
  <si>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</si>
  <si>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</si>
  <si>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</si>
  <si>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</si>
  <si>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</si>
  <si>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</si>
  <si>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</si>
  <si>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</si>
  <si>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</si>
  <si>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</si>
  <si>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</si>
  <si>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</si>
  <si>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</si>
  <si>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</si>
  <si>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</si>
  <si>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</si>
  <si>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</si>
  <si>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</si>
  <si>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</si>
  <si>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</si>
  <si>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</si>
  <si>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</si>
  <si>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</si>
  <si>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</si>
  <si>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</si>
  <si>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</si>
  <si>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</si>
  <si>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</si>
  <si>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</si>
  <si>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</si>
  <si>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</si>
  <si>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</si>
  <si>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</si>
  <si>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</si>
  <si>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</si>
  <si>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</si>
  <si>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</si>
  <si>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</si>
  <si>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</si>
  <si>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</si>
  <si>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</si>
  <si>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</si>
  <si>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</si>
  <si>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</si>
  <si>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</si>
  <si>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</si>
  <si>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</si>
  <si>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</si>
  <si>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</si>
  <si>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</si>
  <si>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</si>
  <si>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</si>
  <si>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</si>
  <si>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</si>
  <si>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</si>
  <si>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</si>
  <si>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</si>
  <si>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</si>
  <si>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</si>
  <si>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</si>
  <si>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</si>
  <si>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</si>
  <si>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</si>
  <si>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</si>
  <si>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</si>
  <si>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</si>
  <si>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</si>
  <si>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</si>
  <si>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</si>
  <si>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</si>
  <si>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</si>
  <si>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</si>
  <si>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</si>
  <si>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</si>
  <si>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</si>
  <si>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</si>
  <si>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</si>
  <si>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</si>
  <si>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</si>
  <si>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</si>
  <si>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</si>
  <si>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</si>
  <si>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</si>
  <si>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</si>
  <si>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</si>
  <si>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</si>
  <si>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</si>
  <si>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</si>
  <si>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</si>
  <si>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</si>
  <si>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</si>
  <si>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</si>
  <si>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</si>
  <si>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</si>
  <si>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</si>
  <si>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</si>
  <si>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</si>
  <si>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</si>
  <si>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</si>
  <si>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</si>
  <si>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</si>
  <si>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</si>
  <si>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</si>
  <si>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</si>
  <si>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</si>
  <si>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</si>
  <si>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</si>
  <si>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</si>
  <si>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</si>
  <si>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</si>
  <si>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</si>
  <si>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</si>
  <si>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</si>
  <si>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</si>
  <si>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</si>
  <si>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</si>
  <si>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</si>
  <si>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</si>
  <si>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</si>
  <si>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</si>
  <si>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</si>
  <si>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</si>
  <si>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</si>
  <si>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</si>
  <si>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</si>
  <si>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</si>
  <si>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</si>
  <si>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</si>
  <si>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</si>
  <si>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</si>
  <si>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</si>
  <si>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</si>
  <si>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</si>
  <si>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</si>
  <si>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</si>
  <si>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</si>
  <si>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</si>
  <si>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</si>
  <si>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</si>
  <si>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</si>
  <si>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</si>
  <si>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</si>
  <si>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</si>
  <si>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</si>
  <si>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</si>
  <si>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</si>
  <si>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</si>
  <si>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</si>
  <si>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</si>
  <si>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</si>
  <si>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</si>
  <si>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</si>
  <si>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</si>
  <si>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</si>
  <si>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</si>
  <si>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</si>
  <si>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</si>
  <si>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</si>
  <si>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</si>
  <si>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</si>
  <si>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</si>
  <si>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</si>
  <si>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</si>
  <si>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</si>
  <si>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</si>
  <si>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</si>
  <si>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</si>
  <si>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</si>
  <si>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</si>
  <si>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</si>
  <si>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</si>
  <si>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</si>
  <si>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</si>
  <si>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</si>
  <si>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</si>
  <si>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</si>
  <si>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</si>
  <si>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</si>
  <si>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</si>
  <si>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</si>
  <si>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</si>
  <si>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</si>
  <si>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</si>
  <si>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</si>
  <si>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</si>
  <si>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</si>
  <si>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</si>
  <si>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</si>
  <si>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</si>
  <si>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</si>
  <si>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</si>
  <si>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</si>
  <si>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</si>
  <si>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</si>
  <si>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</si>
  <si>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</si>
  <si>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</si>
  <si>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</si>
  <si>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</si>
  <si>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</si>
  <si>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</si>
  <si>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</si>
  <si>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</si>
  <si>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</si>
  <si>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</si>
  <si>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</si>
  <si>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</si>
  <si>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</si>
  <si>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</si>
  <si>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</si>
  <si>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</si>
  <si>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</si>
  <si>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</si>
  <si>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</si>
  <si>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</si>
  <si>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</si>
  <si>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</si>
  <si>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</si>
  <si>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</si>
  <si>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</si>
  <si>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</si>
  <si>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</si>
  <si>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</si>
  <si>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</si>
  <si>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</si>
  <si>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</si>
  <si>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</si>
  <si>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</si>
  <si>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</si>
  <si>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</si>
  <si>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</si>
  <si>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</si>
  <si>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</si>
  <si>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</si>
  <si>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</si>
  <si>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</si>
  <si>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</si>
  <si>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</si>
  <si>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</si>
  <si>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</si>
  <si>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</si>
  <si>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</si>
  <si>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</si>
  <si>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</si>
  <si>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</si>
  <si>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</si>
  <si>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</si>
  <si>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</si>
  <si>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</si>
  <si>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</si>
  <si>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</si>
  <si>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</si>
  <si>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</si>
  <si>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</si>
  <si>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</si>
  <si>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</si>
  <si>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</si>
  <si>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</si>
  <si>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</si>
  <si>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</si>
  <si>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</si>
  <si>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</si>
  <si>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</si>
  <si>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</si>
  <si>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</si>
  <si>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</si>
  <si>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</si>
  <si>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</si>
  <si>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</si>
  <si>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</si>
  <si>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</si>
  <si>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</si>
  <si>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</si>
  <si>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</si>
  <si>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</si>
  <si>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</si>
  <si>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</si>
  <si>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</si>
  <si>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</si>
  <si>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</si>
  <si>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</si>
  <si>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</si>
  <si>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</si>
  <si>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</si>
  <si>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</si>
  <si>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</si>
  <si>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</si>
  <si>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</si>
  <si>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</si>
  <si>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</si>
  <si>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</si>
  <si>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</si>
  <si>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</si>
  <si>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</si>
  <si>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</si>
  <si>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</si>
  <si>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</si>
  <si>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</si>
  <si>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</si>
  <si>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</si>
  <si>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</si>
  <si>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</si>
  <si>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</si>
  <si>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</si>
  <si>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</si>
  <si>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</si>
  <si>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</si>
  <si>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</si>
  <si>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</si>
  <si>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</si>
  <si>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</si>
  <si>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</si>
  <si>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</si>
  <si>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</si>
  <si>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</si>
  <si>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</si>
  <si>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</si>
  <si>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</si>
  <si>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</si>
  <si>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</si>
  <si>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</si>
  <si>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</si>
  <si>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</si>
  <si>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</si>
  <si>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</si>
  <si>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</si>
  <si>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</si>
  <si>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</si>
  <si>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</si>
  <si>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</si>
  <si>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</si>
  <si>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</si>
  <si>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</si>
  <si>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</si>
  <si>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</si>
  <si>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</si>
  <si>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</si>
  <si>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</si>
  <si>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</si>
  <si>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</si>
  <si>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</si>
  <si>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</si>
  <si>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</si>
  <si>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</si>
  <si>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</si>
  <si>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</si>
  <si>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</si>
  <si>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</si>
  <si>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</si>
  <si>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</si>
  <si>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</si>
  <si>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</si>
  <si>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</si>
  <si>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</si>
  <si>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</si>
  <si>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</si>
  <si>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</si>
  <si>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</si>
  <si>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</si>
  <si>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</si>
  <si>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</si>
  <si>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</si>
  <si>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</si>
  <si>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</si>
  <si>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</si>
  <si>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</si>
  <si>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</si>
  <si>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</si>
  <si>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</si>
  <si>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</si>
  <si>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</si>
  <si>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</si>
  <si>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</si>
  <si>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</si>
  <si>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</si>
  <si>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</si>
  <si>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</si>
  <si>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</si>
  <si>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</si>
  <si>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</si>
  <si>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</si>
  <si>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</si>
  <si>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</si>
  <si>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</si>
  <si>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</si>
  <si>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</si>
  <si>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</si>
  <si>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</si>
  <si>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</si>
  <si>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</si>
  <si>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</si>
  <si>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</si>
  <si>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</si>
  <si>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</si>
  <si>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</si>
  <si>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</si>
  <si>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</si>
  <si>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</si>
  <si>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</si>
  <si>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</si>
  <si>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</si>
  <si>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</si>
  <si>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</si>
  <si>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</si>
  <si>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</si>
  <si>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</si>
  <si>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</si>
  <si>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</si>
  <si>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</si>
  <si>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</si>
  <si>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</si>
  <si>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</si>
  <si>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</si>
  <si>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</si>
  <si>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</si>
  <si>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</si>
  <si>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</si>
  <si>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</si>
  <si>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</si>
  <si>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</si>
  <si>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</si>
  <si>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</si>
  <si>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</si>
  <si>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</si>
  <si>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</si>
  <si>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</si>
  <si>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</si>
  <si>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</si>
  <si>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</si>
  <si>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</si>
  <si>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</si>
  <si>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</si>
  <si>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</si>
  <si>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</si>
  <si>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</si>
  <si>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</si>
  <si>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</si>
  <si>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</si>
  <si>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</si>
  <si>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</si>
  <si>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</si>
  <si>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</si>
  <si>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</si>
  <si>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</si>
  <si>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</si>
  <si>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</si>
  <si>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</si>
  <si>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</si>
  <si>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</si>
  <si>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</si>
  <si>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</si>
  <si>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</si>
  <si>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</si>
  <si>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</si>
  <si>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</si>
  <si>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</si>
  <si>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</si>
  <si>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</si>
  <si>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</si>
  <si>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</si>
  <si>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</si>
  <si>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</si>
  <si>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</si>
  <si>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</si>
  <si>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</si>
  <si>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</si>
  <si>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</si>
  <si>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</si>
  <si>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</si>
  <si>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</si>
  <si>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</si>
  <si>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</si>
  <si>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</si>
  <si>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</si>
  <si>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</si>
  <si>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</si>
  <si>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</si>
  <si>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</si>
  <si>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</si>
  <si>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</si>
  <si>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</si>
  <si>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</si>
  <si>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</si>
  <si>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</si>
  <si>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</si>
  <si>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</si>
  <si>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</si>
  <si>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</si>
  <si>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</si>
  <si>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</si>
  <si>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</si>
  <si>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</si>
  <si>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</si>
  <si>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</si>
  <si>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</si>
  <si>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</si>
  <si>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</si>
  <si>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</si>
  <si>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</si>
  <si>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</si>
  <si>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</si>
  <si>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</si>
  <si>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</si>
  <si>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</si>
  <si>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</si>
  <si>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</si>
  <si>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</si>
  <si>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</si>
  <si>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</si>
  <si>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</si>
  <si>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</si>
  <si>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</si>
  <si>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</si>
  <si>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</si>
  <si>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</si>
  <si>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</si>
  <si>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</si>
  <si>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</si>
  <si>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</si>
  <si>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</si>
  <si>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</si>
  <si>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</si>
  <si>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</si>
  <si>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</si>
  <si>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</si>
  <si>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</si>
  <si>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</si>
  <si>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</si>
  <si>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</si>
  <si>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</si>
  <si>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</si>
  <si>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</si>
  <si>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</si>
  <si>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</si>
  <si>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</si>
  <si>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</si>
  <si>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</si>
  <si>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</si>
  <si>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</si>
  <si>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</si>
  <si>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</si>
  <si>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</si>
  <si>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</si>
  <si>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</si>
  <si>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</si>
  <si>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</si>
  <si>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</si>
  <si>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</si>
  <si>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</si>
  <si>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</si>
  <si>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</si>
  <si>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</si>
  <si>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</si>
  <si>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</si>
  <si>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</si>
  <si>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</si>
  <si>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</si>
  <si>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</si>
  <si>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</si>
  <si>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</si>
  <si>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</si>
  <si>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</si>
  <si>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</si>
  <si>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</si>
  <si>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</si>
  <si>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</si>
  <si>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</si>
  <si>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</si>
  <si>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</si>
  <si>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</si>
  <si>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</si>
  <si>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</si>
  <si>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</si>
  <si>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</si>
  <si>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</si>
  <si>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</si>
  <si>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</si>
  <si>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</si>
  <si>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</si>
  <si>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</si>
  <si>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</si>
  <si>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</si>
  <si>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</si>
  <si>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</si>
  <si>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</si>
  <si>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</si>
  <si>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</si>
  <si>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</si>
  <si>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</si>
  <si>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</si>
  <si>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</si>
  <si>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</si>
  <si>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</si>
  <si>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</si>
  <si>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</si>
  <si>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</si>
  <si>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</si>
  <si>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</si>
  <si>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</si>
  <si>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</si>
  <si>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</si>
  <si>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</si>
  <si>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</si>
  <si>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</si>
  <si>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</si>
  <si>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</si>
  <si>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</si>
  <si>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</si>
  <si>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</si>
  <si>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</si>
  <si>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</si>
  <si>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</si>
  <si>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</si>
  <si>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</si>
  <si>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</si>
  <si>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</si>
  <si>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</si>
  <si>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</si>
  <si>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</si>
  <si>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</si>
  <si>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</si>
  <si>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</si>
  <si>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</si>
  <si>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</si>
  <si>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</si>
  <si>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</si>
  <si>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</si>
  <si>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</si>
  <si>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</si>
  <si>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</si>
  <si>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</si>
  <si>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</si>
  <si>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</si>
  <si>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</si>
  <si>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</si>
  <si>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</si>
  <si>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</si>
  <si>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</si>
  <si>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</si>
  <si>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</si>
  <si>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</si>
  <si>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</si>
  <si>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</si>
  <si>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</si>
  <si>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</si>
  <si>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</si>
  <si>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</si>
  <si>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</si>
  <si>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</si>
  <si>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</si>
  <si>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</si>
  <si>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</si>
  <si>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</si>
  <si>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</si>
  <si>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</si>
  <si>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</si>
  <si>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</si>
  <si>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</si>
  <si>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</si>
  <si>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</si>
  <si>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</si>
  <si>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</si>
  <si>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</si>
  <si>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</si>
  <si>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</si>
  <si>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</si>
  <si>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</si>
  <si>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</si>
  <si>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</si>
  <si>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</si>
  <si>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</si>
  <si>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</si>
  <si>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</si>
  <si>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</si>
  <si>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</si>
  <si>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</si>
  <si>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</si>
  <si>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</si>
  <si>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</si>
  <si>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</si>
  <si>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</si>
  <si>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</si>
  <si>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</si>
  <si>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</si>
  <si>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</si>
  <si>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</si>
  <si>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</si>
  <si>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</si>
  <si>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</si>
  <si>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</si>
  <si>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</si>
  <si>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</si>
  <si>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</si>
  <si>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</si>
  <si>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</si>
  <si>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</si>
  <si>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</si>
  <si>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</si>
  <si>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</si>
  <si>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</si>
  <si>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</si>
  <si>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</si>
  <si>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</si>
  <si>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</si>
  <si>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</si>
  <si>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</si>
  <si>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</si>
  <si>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</si>
  <si>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</si>
  <si>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</si>
  <si>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</si>
  <si>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</si>
  <si>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</si>
  <si>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</si>
  <si>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</si>
  <si>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</si>
  <si>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</si>
  <si>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</si>
  <si>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</si>
  <si>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</si>
  <si>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</si>
  <si>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</si>
  <si>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</si>
  <si>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</si>
  <si>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</si>
  <si>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</si>
  <si>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</si>
  <si>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</si>
  <si>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</si>
  <si>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</si>
  <si>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</si>
  <si>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</si>
  <si>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</si>
  <si>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</si>
  <si>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</si>
  <si>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</si>
  <si>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</si>
  <si>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</si>
  <si>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</si>
  <si>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</si>
  <si>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</si>
  <si>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</si>
  <si>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</si>
  <si>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</si>
  <si>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</si>
  <si>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</si>
  <si>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</si>
  <si>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</si>
  <si>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</si>
  <si>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</si>
  <si>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</si>
  <si>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</si>
  <si>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</si>
  <si>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</si>
  <si>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</si>
  <si>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</si>
  <si>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</si>
  <si>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</si>
  <si>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</si>
  <si>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</si>
  <si>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</si>
  <si>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</si>
  <si>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</si>
  <si>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</si>
  <si>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</si>
  <si>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</si>
  <si>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</si>
  <si>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</si>
  <si>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</si>
  <si>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</si>
  <si>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</si>
  <si>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</si>
  <si>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</si>
  <si>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</si>
  <si>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</si>
  <si>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</si>
  <si>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</si>
  <si>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</si>
  <si>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</si>
  <si>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</si>
  <si>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</si>
  <si>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</si>
  <si>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</si>
  <si>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</si>
  <si>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</si>
  <si>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</si>
  <si>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</si>
  <si>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</si>
  <si>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</si>
  <si>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</si>
  <si>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</si>
  <si>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</si>
  <si>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</si>
  <si>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</si>
  <si>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</si>
  <si>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</si>
  <si>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</si>
  <si>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</si>
  <si>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</si>
  <si>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</si>
  <si>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</si>
  <si>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</si>
  <si>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</si>
  <si>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</si>
  <si>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</si>
  <si>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</si>
  <si>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</si>
  <si>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</si>
  <si>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</si>
  <si>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</si>
  <si>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</si>
  <si>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</si>
  <si>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</si>
  <si>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</si>
  <si>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</si>
  <si>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</si>
  <si>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</si>
  <si>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</si>
  <si>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</si>
  <si>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</si>
  <si>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</si>
  <si>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</si>
  <si>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</si>
  <si>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</si>
  <si>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</si>
  <si>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</si>
  <si>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</si>
  <si>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</si>
  <si>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</si>
  <si>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</si>
  <si>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</si>
  <si>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</si>
  <si>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</si>
  <si>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</si>
  <si>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</si>
  <si>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</si>
  <si>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</si>
  <si>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</si>
  <si>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</si>
  <si>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</si>
  <si>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</si>
  <si>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</si>
  <si>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</si>
  <si>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</si>
  <si>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</si>
  <si>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</si>
  <si>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</si>
  <si>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</si>
  <si>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</si>
  <si>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</si>
  <si>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</si>
  <si>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</si>
  <si>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</si>
  <si>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</si>
  <si>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</si>
  <si>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</si>
  <si>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</si>
  <si>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</si>
  <si>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</si>
  <si>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</si>
  <si>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</si>
  <si>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</si>
  <si>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</si>
  <si>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</si>
  <si>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</si>
  <si>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</si>
  <si>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</si>
  <si>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</si>
  <si>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</si>
  <si>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</si>
  <si>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</si>
  <si>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</si>
  <si>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</si>
  <si>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</si>
  <si>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</si>
  <si>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</si>
  <si>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</si>
  <si>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</si>
  <si>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</si>
  <si>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</si>
  <si>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</si>
  <si>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</si>
  <si>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</si>
  <si>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</si>
  <si>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</si>
  <si>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</si>
  <si>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</si>
  <si>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</si>
  <si>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</si>
  <si>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</si>
  <si>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</si>
  <si>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</si>
  <si>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</si>
  <si>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</si>
  <si>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</si>
  <si>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</si>
  <si>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</si>
  <si>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</si>
  <si>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</si>
  <si>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</si>
  <si>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</si>
  <si>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</si>
  <si>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</si>
  <si>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</si>
  <si>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</si>
  <si>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</si>
  <si>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</si>
  <si>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</si>
  <si>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</si>
  <si>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</si>
  <si>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</si>
  <si>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</si>
  <si>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</si>
  <si>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</si>
  <si>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</si>
  <si>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</si>
  <si>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</si>
  <si>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</si>
  <si>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</si>
  <si>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</si>
  <si>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</si>
  <si>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</si>
  <si>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</si>
  <si>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</si>
  <si>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</si>
  <si>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</si>
  <si>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</si>
  <si>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</si>
  <si>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</si>
  <si>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</si>
  <si>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</si>
  <si>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</si>
  <si>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</si>
  <si>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</si>
  <si>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</si>
  <si>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</si>
  <si>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</si>
  <si>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</si>
  <si>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</si>
  <si>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</si>
  <si>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</si>
  <si>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</si>
  <si>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</si>
  <si>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</si>
  <si>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</si>
  <si>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</si>
  <si>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</si>
  <si>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</si>
  <si>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</si>
  <si>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</si>
  <si>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</si>
  <si>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</si>
  <si>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</si>
  <si>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</si>
  <si>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</si>
  <si>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</si>
  <si>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</si>
  <si>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</si>
  <si>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</si>
  <si>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</si>
  <si>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</si>
  <si>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</si>
  <si>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</si>
  <si>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</si>
  <si>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</si>
  <si>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</si>
  <si>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</si>
  <si>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</si>
  <si>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</si>
  <si>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</si>
  <si>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</si>
  <si>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</si>
  <si>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</si>
  <si>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</si>
  <si>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</si>
  <si>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</si>
  <si>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</si>
  <si>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</si>
  <si>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</si>
  <si>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</si>
  <si>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</si>
  <si>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</si>
  <si>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</si>
  <si>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</si>
  <si>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</si>
  <si>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</si>
  <si>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</si>
  <si>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</si>
  <si>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</si>
  <si>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</si>
  <si>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</si>
  <si>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</si>
  <si>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</si>
  <si>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</si>
  <si>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</si>
  <si>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</si>
  <si>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</si>
  <si>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</si>
  <si>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</si>
  <si>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</si>
  <si>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</si>
  <si>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</si>
  <si>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</si>
  <si>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</si>
  <si>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</si>
  <si>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</si>
  <si>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</si>
  <si>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</si>
  <si>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</si>
  <si>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</si>
  <si>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</si>
  <si>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</si>
  <si>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</si>
  <si>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</si>
  <si>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</si>
  <si>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</si>
  <si>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</si>
  <si>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</si>
  <si>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</si>
  <si>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</si>
  <si>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</si>
  <si>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</si>
  <si>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</si>
  <si>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</si>
  <si>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</si>
  <si>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</si>
  <si>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</si>
  <si>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</si>
  <si>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</si>
  <si>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</si>
  <si>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</si>
  <si>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</si>
  <si>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</si>
  <si>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</si>
  <si>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</si>
  <si>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</si>
  <si>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</si>
  <si>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</si>
  <si>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</si>
  <si>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</si>
  <si>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</si>
  <si>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</si>
  <si>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</si>
  <si>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</si>
  <si>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</si>
  <si>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</si>
  <si>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</si>
  <si>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</si>
  <si>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</si>
  <si>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</si>
  <si>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</si>
  <si>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</si>
  <si>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</si>
  <si>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</si>
  <si>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</si>
  <si>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</si>
  <si>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</si>
  <si>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</si>
  <si>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</si>
  <si>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</si>
  <si>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</si>
  <si>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</si>
  <si>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</si>
  <si>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</si>
  <si>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</si>
  <si>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</si>
  <si>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</si>
  <si>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</si>
  <si>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</si>
  <si>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</si>
  <si>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</si>
  <si>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</si>
  <si>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</si>
  <si>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</si>
  <si>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</si>
  <si>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</si>
  <si>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</si>
  <si>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</si>
  <si>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</si>
  <si>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</si>
  <si>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</si>
  <si>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</si>
  <si>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</si>
  <si>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</si>
  <si>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</si>
  <si>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</si>
  <si>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</si>
  <si>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</si>
  <si>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</si>
  <si>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</si>
  <si>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</si>
  <si>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</si>
  <si>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</si>
  <si>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</si>
  <si>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</si>
  <si>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</si>
  <si>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</si>
  <si>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</si>
  <si>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</si>
  <si>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</si>
  <si>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</si>
  <si>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</si>
  <si>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</si>
  <si>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</si>
  <si>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</si>
  <si>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</si>
  <si>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</si>
  <si>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</si>
  <si>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</si>
  <si>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</si>
  <si>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</si>
  <si>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</si>
  <si>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</si>
  <si>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</si>
  <si>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</si>
  <si>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</si>
  <si>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</si>
  <si>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</si>
  <si>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</si>
  <si>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</si>
  <si>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</si>
  <si>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</si>
  <si>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</si>
  <si>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</si>
  <si>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</si>
  <si>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</si>
  <si>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</si>
  <si>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</si>
  <si>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</si>
  <si>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</si>
  <si>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</si>
  <si>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</si>
  <si>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</si>
  <si>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</si>
  <si>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</si>
  <si>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</si>
  <si>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</si>
  <si>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</si>
  <si>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</si>
  <si>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</si>
  <si>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</si>
  <si>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</si>
  <si>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</si>
  <si>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</si>
  <si>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</si>
  <si>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</si>
  <si>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</si>
  <si>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</si>
  <si>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</si>
  <si>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</si>
  <si>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</si>
  <si>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</si>
  <si>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</si>
  <si>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</si>
  <si>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</si>
  <si>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</si>
  <si>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</si>
  <si>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</si>
  <si>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</si>
  <si>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</si>
  <si>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</si>
  <si>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</si>
  <si>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</si>
  <si>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</si>
  <si>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</si>
  <si>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</si>
  <si>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</si>
  <si>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</si>
  <si>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</si>
  <si>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</si>
  <si>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</si>
  <si>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</si>
  <si>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</si>
  <si>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</si>
  <si>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</si>
  <si>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</si>
  <si>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</si>
  <si>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</si>
  <si>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</si>
  <si>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</si>
  <si>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</si>
  <si>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</si>
  <si>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</si>
  <si>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</si>
  <si>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</si>
  <si>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</si>
  <si>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</si>
  <si>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</si>
  <si>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</si>
  <si>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</si>
  <si>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</si>
  <si>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</si>
  <si>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</si>
  <si>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</si>
  <si>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</si>
  <si>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</si>
  <si>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</si>
  <si>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</si>
  <si>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</si>
  <si>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</si>
  <si>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</si>
  <si>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</si>
  <si>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</si>
  <si>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</si>
  <si>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</si>
  <si>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</si>
  <si>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</si>
  <si>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</si>
  <si>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</si>
  <si>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</si>
  <si>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</si>
  <si>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</si>
  <si>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</si>
  <si>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</si>
  <si>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</si>
  <si>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</si>
  <si>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</si>
  <si>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</si>
  <si>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</si>
  <si>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</si>
  <si>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</si>
  <si>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</si>
  <si>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</si>
  <si>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</si>
  <si>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</si>
  <si>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</si>
  <si>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</si>
  <si>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</si>
  <si>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</si>
  <si>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</si>
  <si>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</si>
  <si>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</si>
  <si>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</si>
  <si>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</si>
  <si>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</si>
  <si>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</si>
  <si>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</si>
  <si>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</si>
  <si>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</si>
  <si>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</si>
  <si>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</si>
  <si>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</si>
  <si>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</si>
  <si>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</si>
  <si>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</si>
  <si>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</si>
  <si>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</si>
  <si>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</si>
  <si>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</si>
  <si>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</si>
  <si>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</si>
  <si>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</si>
  <si>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</si>
  <si>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</si>
  <si>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</si>
  <si>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</si>
  <si>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</si>
  <si>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</si>
  <si>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</si>
  <si>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</si>
  <si>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</si>
  <si>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</si>
  <si>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</si>
  <si>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</si>
  <si>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</si>
  <si>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</si>
  <si>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</si>
  <si>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</si>
  <si>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</si>
  <si>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</si>
  <si>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</si>
  <si>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</si>
  <si>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</si>
  <si>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</si>
  <si>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</si>
  <si>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</si>
  <si>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</si>
  <si>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</si>
  <si>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</si>
  <si>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</si>
  <si>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</si>
  <si>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</si>
  <si>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</si>
  <si>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</si>
  <si>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</si>
  <si>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</si>
  <si>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</si>
  <si>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</si>
  <si>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</si>
  <si>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</si>
  <si>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</si>
  <si>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</si>
  <si>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</si>
  <si>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</si>
  <si>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</si>
  <si>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</si>
  <si>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</si>
  <si>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</si>
  <si>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</si>
  <si>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</si>
  <si>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</si>
  <si>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</si>
  <si>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</si>
  <si>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</si>
  <si>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</si>
  <si>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</si>
  <si>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</si>
  <si>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</si>
  <si>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</si>
  <si>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</si>
  <si>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</si>
  <si>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</si>
  <si>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</si>
  <si>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</si>
  <si>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</si>
  <si>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</si>
  <si>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</si>
  <si>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</si>
  <si>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</si>
  <si>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</si>
  <si>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</si>
  <si>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</si>
  <si>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</si>
  <si>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</si>
  <si>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</si>
  <si>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</si>
  <si>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</si>
  <si>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</si>
  <si>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</si>
  <si>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</si>
  <si>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</si>
  <si>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</si>
  <si>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</si>
  <si>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</si>
  <si>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</si>
  <si>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</si>
  <si>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</si>
  <si>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</si>
  <si>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</si>
  <si>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</si>
  <si>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</si>
  <si>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</si>
  <si>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</si>
  <si>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</si>
  <si>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</si>
  <si>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</si>
  <si>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</si>
  <si>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</si>
  <si>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</si>
  <si>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</si>
  <si>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</si>
  <si>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</si>
  <si>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</si>
  <si>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</si>
  <si>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</si>
  <si>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</si>
  <si>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</si>
  <si>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</si>
  <si>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</si>
  <si>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</si>
  <si>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</si>
  <si>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</si>
  <si>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</si>
  <si>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</si>
  <si>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</si>
  <si>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</si>
  <si>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</si>
  <si>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</si>
  <si>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</si>
  <si>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</si>
  <si>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</si>
  <si>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</si>
  <si>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</si>
  <si>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</si>
  <si>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</si>
  <si>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</si>
  <si>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</si>
  <si>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</si>
  <si>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</si>
  <si>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</si>
  <si>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</si>
  <si>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</si>
  <si>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</si>
  <si>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</si>
  <si>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</si>
  <si>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</si>
  <si>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</si>
  <si>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</si>
  <si>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</si>
  <si>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</si>
  <si>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</si>
  <si>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</si>
  <si>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</si>
  <si>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</si>
  <si>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</si>
  <si>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</si>
  <si>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</si>
  <si>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</si>
  <si>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</si>
  <si>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</si>
  <si>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</si>
  <si>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</si>
  <si>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</si>
  <si>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</si>
  <si>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</si>
  <si>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</si>
  <si>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</si>
  <si>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</si>
  <si>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</si>
  <si>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</si>
  <si>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</si>
  <si>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</si>
  <si>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</si>
  <si>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</si>
  <si>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</si>
  <si>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</si>
  <si>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</si>
  <si>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</si>
  <si>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</si>
  <si>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</si>
  <si>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</si>
  <si>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</si>
  <si>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</si>
  <si>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</si>
  <si>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</si>
  <si>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</si>
  <si>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</si>
  <si>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</si>
  <si>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</si>
  <si>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</si>
  <si>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</si>
  <si>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</si>
  <si>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</si>
  <si>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</si>
  <si>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</si>
  <si>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</si>
  <si>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</si>
  <si>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</si>
  <si>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</si>
  <si>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</si>
  <si>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</si>
  <si>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</si>
  <si>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</si>
  <si>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</si>
  <si>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</si>
  <si>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</si>
  <si>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</si>
  <si>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</si>
  <si>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</si>
  <si>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</si>
  <si>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</si>
  <si>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</si>
  <si>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</si>
  <si>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</si>
  <si>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</si>
  <si>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</si>
  <si>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</si>
  <si>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</si>
  <si>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</si>
  <si>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</si>
  <si>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</si>
  <si>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</si>
  <si>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</si>
  <si>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</si>
  <si>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</si>
  <si>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</si>
  <si>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</si>
  <si>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</si>
  <si>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</si>
  <si>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</si>
  <si>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</si>
  <si>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</si>
  <si>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</si>
  <si>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</si>
  <si>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</si>
  <si>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</si>
  <si>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</si>
  <si>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</si>
  <si>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</si>
  <si>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</si>
  <si>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</si>
  <si>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</si>
  <si>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</si>
  <si>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</si>
  <si>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</si>
  <si>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</si>
  <si>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</si>
  <si>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</si>
  <si>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</si>
  <si>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</si>
  <si>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</si>
  <si>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</si>
  <si>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</si>
  <si>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</si>
  <si>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</si>
  <si>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</si>
  <si>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</si>
  <si>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</si>
  <si>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</si>
  <si>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</si>
  <si>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</si>
  <si>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</si>
  <si>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</si>
  <si>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</si>
  <si>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</si>
  <si>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</si>
  <si>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</si>
  <si>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</si>
  <si>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</si>
  <si>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</si>
  <si>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</si>
  <si>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</si>
  <si>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</si>
  <si>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</si>
  <si>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</si>
  <si>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</si>
  <si>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</si>
  <si>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</si>
  <si>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</si>
  <si>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</si>
  <si>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</si>
  <si>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</si>
  <si>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</si>
  <si>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</si>
  <si>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</si>
  <si>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</si>
  <si>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</si>
  <si>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</si>
  <si>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</si>
  <si>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</si>
  <si>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</si>
  <si>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</si>
  <si>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</si>
  <si>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</si>
  <si>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</si>
  <si>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</si>
  <si>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</si>
  <si>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</si>
  <si>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</si>
  <si>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</si>
  <si>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</si>
  <si>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</si>
  <si>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</si>
  <si>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</si>
  <si>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</si>
  <si>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</si>
  <si>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</si>
  <si>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</si>
  <si>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</si>
  <si>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</si>
  <si>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</si>
  <si>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</si>
  <si>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</si>
  <si>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</si>
  <si>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</si>
  <si>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</si>
  <si>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</si>
  <si>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</si>
  <si>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</si>
  <si>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</si>
  <si>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</si>
  <si>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</si>
  <si>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</si>
  <si>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</si>
  <si>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</si>
  <si>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</si>
  <si>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</si>
  <si>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</si>
  <si>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</si>
  <si>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</si>
  <si>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</si>
  <si>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</si>
  <si>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</si>
  <si>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</si>
  <si>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</si>
  <si>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</si>
  <si>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</si>
  <si>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</si>
  <si>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</si>
  <si>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</si>
  <si>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</si>
  <si>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</si>
  <si>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</si>
  <si>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</si>
  <si>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</si>
  <si>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</si>
  <si>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</si>
  <si>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</si>
  <si>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</si>
  <si>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</si>
  <si>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</si>
  <si>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</si>
  <si>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</si>
  <si>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</si>
  <si>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</si>
  <si>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</si>
  <si>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</si>
  <si>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</si>
  <si>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</si>
  <si>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</si>
  <si>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</si>
  <si>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</si>
  <si>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</si>
  <si>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</si>
  <si>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</si>
  <si>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</si>
  <si>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</si>
  <si>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</si>
  <si>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</si>
  <si>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</si>
  <si>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</si>
  <si>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</si>
  <si>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</si>
  <si>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</si>
  <si>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</si>
  <si>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</si>
  <si>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</si>
  <si>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</si>
  <si>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</si>
  <si>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</si>
  <si>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</si>
  <si>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</si>
  <si>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</si>
  <si>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</si>
  <si>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</si>
  <si>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</si>
  <si>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</si>
  <si>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</si>
  <si>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</si>
  <si>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</si>
  <si>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</si>
  <si>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</si>
  <si>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</si>
  <si>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</si>
  <si>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</si>
  <si>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</si>
  <si>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</si>
  <si>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</si>
  <si>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</si>
  <si>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</si>
  <si>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</si>
  <si>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</si>
  <si>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</si>
  <si>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</si>
  <si>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</si>
  <si>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</si>
  <si>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</si>
  <si>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</si>
  <si>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</si>
  <si>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</si>
  <si>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</si>
  <si>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</si>
  <si>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</si>
  <si>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</si>
  <si>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</si>
  <si>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</si>
  <si>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</si>
  <si>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</si>
  <si>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</si>
  <si>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</si>
  <si>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</si>
  <si>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</si>
  <si>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</si>
  <si>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</si>
  <si>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</si>
  <si>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</si>
  <si>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</si>
  <si>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</si>
  <si>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</si>
  <si>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</si>
  <si>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</si>
  <si>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</si>
  <si>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</si>
  <si>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</si>
  <si>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</si>
  <si>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</si>
  <si>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</si>
  <si>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</si>
  <si>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</si>
  <si>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</si>
  <si>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</si>
  <si>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</si>
  <si>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</si>
  <si>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</si>
  <si>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</si>
  <si>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</si>
  <si>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</si>
  <si>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</si>
  <si>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</si>
  <si>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</si>
  <si>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</si>
  <si>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</si>
  <si>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</si>
  <si>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</si>
  <si>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</si>
  <si>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</si>
  <si>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</si>
  <si>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</si>
  <si>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</si>
  <si>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</si>
  <si>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</si>
  <si>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</si>
  <si>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</si>
  <si>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</si>
  <si>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</si>
  <si>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</si>
  <si>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</si>
  <si>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</si>
  <si>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</si>
  <si>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</si>
  <si>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</si>
  <si>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</si>
  <si>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</si>
  <si>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</si>
  <si>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</si>
  <si>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</si>
  <si>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</si>
  <si>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</si>
  <si>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</si>
  <si>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</si>
  <si>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</si>
  <si>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</si>
  <si>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</si>
  <si>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</si>
  <si>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</si>
  <si>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</si>
  <si>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</si>
  <si>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</si>
  <si>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</si>
  <si>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</si>
  <si>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</si>
  <si>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</si>
  <si>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</si>
  <si>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</si>
  <si>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</si>
  <si>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</si>
  <si>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</si>
  <si>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</si>
  <si>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</si>
  <si>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</si>
  <si>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</si>
  <si>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</si>
  <si>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</si>
  <si>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</si>
  <si>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</si>
  <si>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</si>
  <si>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</si>
  <si>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</si>
  <si>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</si>
  <si>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</si>
  <si>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</si>
  <si>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</si>
  <si>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</si>
  <si>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</si>
  <si>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</si>
  <si>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</si>
  <si>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</si>
  <si>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</si>
  <si>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</si>
  <si>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</si>
  <si>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</si>
  <si>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</si>
  <si>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</si>
  <si>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</si>
  <si>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</si>
  <si>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</si>
  <si>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</si>
  <si>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</si>
  <si>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</si>
  <si>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</si>
  <si>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</si>
  <si>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</si>
  <si>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</si>
  <si>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</si>
  <si>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</si>
  <si>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</si>
  <si>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</si>
  <si>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</si>
  <si>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</si>
  <si>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</si>
  <si>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</si>
  <si>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</si>
  <si>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</si>
  <si>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</si>
  <si>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</si>
  <si>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</si>
  <si>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</si>
  <si>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</si>
  <si>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</si>
  <si>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</si>
  <si>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</si>
  <si>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</si>
  <si>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</si>
  <si>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</si>
  <si>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</si>
  <si>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</si>
  <si>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</si>
  <si>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</si>
  <si>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</si>
  <si>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</si>
  <si>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</si>
  <si>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</si>
  <si>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</si>
  <si>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</si>
  <si>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</si>
  <si>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</si>
  <si>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</si>
  <si>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</si>
  <si>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</si>
  <si>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</si>
  <si>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</si>
  <si>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</si>
  <si>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</si>
  <si>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</si>
  <si>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</si>
  <si>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</si>
  <si>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</si>
  <si>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</si>
  <si>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</si>
  <si>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</si>
  <si>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</si>
  <si>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</si>
  <si>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</si>
  <si>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</si>
  <si>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</si>
  <si>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</si>
  <si>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</si>
  <si>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</si>
  <si>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</si>
  <si>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</si>
  <si>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</si>
  <si>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</si>
  <si>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</si>
  <si>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</si>
  <si>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</si>
  <si>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</si>
  <si>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</si>
  <si>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</si>
  <si>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</si>
  <si>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</si>
  <si>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</si>
  <si>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</si>
  <si>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</si>
  <si>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</si>
  <si>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</si>
  <si>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</si>
  <si>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</si>
  <si>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</si>
  <si>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</si>
  <si>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</si>
  <si>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</si>
  <si>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</si>
  <si>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</si>
  <si>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</si>
  <si>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</si>
  <si>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</si>
  <si>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</si>
  <si>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</si>
  <si>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</si>
  <si>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</si>
  <si>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</si>
  <si>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</si>
  <si>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</si>
  <si>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</si>
  <si>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</si>
  <si>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</si>
  <si>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</si>
  <si>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</si>
  <si>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</si>
  <si>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</si>
  <si>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</si>
  <si>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</si>
  <si>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</si>
  <si>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</si>
  <si>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</si>
  <si>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</si>
  <si>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</si>
  <si>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</si>
  <si>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</si>
  <si>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</si>
  <si>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</si>
  <si>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</si>
  <si>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</si>
  <si>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</si>
  <si>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</si>
  <si>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</si>
  <si>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</si>
  <si>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</si>
  <si>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</si>
  <si>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</si>
  <si>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</si>
  <si>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</si>
  <si>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</si>
  <si>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</si>
  <si>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</si>
  <si>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</si>
  <si>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</si>
  <si>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</si>
  <si>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</si>
  <si>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</si>
  <si>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</si>
  <si>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</si>
  <si>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</si>
  <si>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</si>
  <si>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</si>
  <si>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</si>
  <si>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</si>
  <si>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</si>
  <si>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</si>
  <si>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</si>
  <si>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</si>
  <si>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</si>
  <si>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</si>
  <si>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</si>
  <si>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</si>
  <si>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</si>
  <si>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</si>
  <si>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</si>
  <si>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</si>
  <si>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</si>
  <si>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</si>
  <si>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</si>
  <si>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</si>
  <si>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</si>
  <si>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</si>
  <si>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</si>
  <si>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</si>
  <si>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</si>
  <si>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</si>
  <si>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</si>
  <si>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</si>
  <si>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</si>
  <si>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</si>
  <si>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</si>
  <si>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</si>
  <si>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</si>
  <si>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</si>
  <si>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</si>
  <si>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</si>
  <si>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</si>
  <si>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</si>
  <si>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</si>
  <si>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</si>
  <si>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</si>
  <si>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</si>
  <si>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</si>
  <si>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</si>
  <si>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</si>
  <si>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</si>
  <si>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</si>
  <si>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</si>
  <si>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</si>
  <si>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</si>
  <si>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</si>
  <si>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</si>
  <si>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</si>
  <si>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</si>
  <si>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</si>
  <si>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</si>
  <si>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</si>
  <si>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</si>
  <si>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</si>
  <si>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</si>
  <si>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</si>
  <si>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</si>
  <si>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</si>
  <si>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</si>
  <si>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</si>
  <si>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</si>
  <si>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</si>
  <si>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</si>
  <si>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</si>
  <si>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</si>
  <si>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</si>
  <si>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</si>
  <si>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</si>
  <si>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</si>
  <si>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</si>
  <si>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</si>
  <si>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</si>
  <si>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</si>
  <si>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</si>
  <si>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</si>
  <si>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</si>
  <si>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</si>
  <si>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</si>
  <si>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</si>
  <si>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</si>
  <si>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</si>
  <si>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</si>
  <si>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</si>
  <si>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</si>
  <si>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</si>
  <si>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</si>
  <si>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</si>
  <si>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</si>
  <si>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</si>
  <si>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</si>
  <si>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</si>
  <si>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</si>
  <si>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</si>
  <si>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</si>
  <si>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</si>
  <si>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</si>
  <si>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</si>
  <si>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</si>
  <si>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</si>
  <si>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</si>
  <si>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</si>
  <si>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</si>
  <si>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</si>
  <si>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</si>
  <si>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</si>
  <si>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</si>
  <si>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</si>
  <si>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</si>
  <si>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</si>
  <si>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</si>
  <si>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</si>
  <si>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</si>
  <si>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</si>
  <si>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</si>
  <si>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</si>
  <si>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</si>
  <si>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</si>
  <si>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</si>
  <si>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</si>
  <si>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</si>
  <si>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</si>
  <si>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</si>
  <si>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</si>
  <si>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</si>
  <si>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</si>
  <si>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</si>
  <si>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</si>
  <si>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</si>
  <si>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</si>
  <si>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</si>
  <si>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</si>
  <si>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</si>
  <si>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</si>
  <si>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</si>
  <si>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</si>
  <si>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</si>
  <si>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</si>
  <si>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</si>
  <si>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</si>
  <si>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</si>
  <si>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</si>
  <si>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</si>
  <si>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</si>
  <si>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</si>
  <si>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</si>
  <si>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</si>
  <si>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</si>
  <si>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</si>
  <si>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</si>
  <si>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</si>
  <si>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</si>
  <si>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</si>
  <si>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</si>
  <si>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</si>
  <si>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</si>
  <si>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</si>
  <si>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</si>
  <si>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</si>
  <si>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</si>
  <si>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</si>
  <si>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</si>
  <si>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</si>
  <si>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</si>
  <si>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</si>
  <si>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</si>
  <si>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</si>
  <si>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</si>
  <si>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</si>
  <si>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</si>
  <si>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</si>
  <si>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</si>
  <si>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</si>
  <si>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</si>
  <si>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</si>
  <si>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</si>
  <si>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</si>
  <si>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</si>
  <si>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</si>
  <si>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</si>
  <si>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</si>
  <si>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</si>
  <si>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</si>
  <si>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</si>
  <si>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</si>
  <si>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</si>
  <si>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</si>
  <si>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</si>
  <si>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</si>
  <si>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</si>
  <si>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</si>
  <si>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</si>
  <si>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</si>
  <si>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</si>
  <si>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</si>
  <si>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</si>
  <si>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</si>
  <si>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</si>
  <si>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</si>
  <si>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</si>
  <si>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</si>
  <si>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</si>
  <si>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</si>
  <si>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</si>
  <si>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</si>
  <si>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</si>
  <si>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</si>
  <si>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</si>
  <si>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</si>
  <si>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</si>
  <si>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</si>
  <si>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</si>
  <si>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</si>
  <si>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</si>
  <si>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</si>
  <si>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</si>
  <si>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</si>
  <si>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</si>
  <si>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</si>
  <si>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</si>
  <si>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</si>
  <si>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</si>
  <si>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</si>
  <si>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</si>
  <si>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</si>
  <si>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</si>
  <si>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</si>
  <si>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</si>
  <si>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</si>
  <si>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</si>
  <si>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</si>
  <si>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</si>
  <si>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</si>
  <si>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</si>
  <si>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</si>
  <si>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</si>
  <si>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</si>
  <si>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</si>
  <si>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</si>
  <si>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</si>
  <si>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</si>
  <si>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</si>
  <si>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</si>
  <si>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</si>
  <si>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</si>
  <si>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</si>
  <si>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</si>
  <si>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</si>
  <si>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</si>
  <si>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</si>
  <si>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</si>
  <si>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</si>
  <si>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</si>
  <si>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</si>
  <si>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</si>
  <si>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</si>
  <si>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</si>
  <si>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</si>
  <si>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</si>
  <si>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</si>
  <si>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</si>
  <si>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</si>
  <si>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</si>
  <si>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</si>
  <si>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</si>
  <si>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</si>
  <si>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</si>
  <si>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</si>
  <si>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</si>
  <si>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</si>
  <si>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</si>
  <si>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</si>
  <si>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</si>
  <si>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</si>
  <si>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</si>
  <si>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</si>
  <si>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</si>
  <si>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</si>
  <si>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</si>
  <si>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</si>
  <si>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</si>
  <si>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</si>
  <si>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</si>
  <si>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</si>
  <si>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</si>
  <si>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</si>
  <si>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</si>
  <si>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</si>
  <si>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</si>
  <si>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</si>
  <si>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</si>
  <si>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</si>
  <si>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</si>
  <si>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</si>
  <si>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</si>
  <si>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</si>
  <si>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</si>
  <si>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</si>
  <si>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</si>
  <si>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</si>
  <si>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</si>
  <si>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</si>
  <si>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</si>
  <si>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</si>
  <si>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</si>
  <si>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</si>
  <si>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</si>
  <si>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</si>
  <si>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</si>
  <si>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</si>
  <si>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</si>
  <si>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</si>
  <si>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</si>
  <si>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</si>
  <si>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</si>
  <si>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</si>
  <si>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</si>
  <si>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</si>
  <si>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</si>
  <si>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</si>
  <si>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</si>
  <si>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</si>
  <si>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</si>
  <si>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</si>
  <si>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</si>
  <si>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</si>
  <si>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</si>
  <si>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</si>
  <si>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</si>
  <si>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</si>
  <si>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</si>
  <si>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</si>
  <si>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</si>
  <si>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</si>
  <si>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</si>
  <si>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</si>
  <si>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</si>
  <si>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</si>
  <si>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</si>
  <si>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</si>
  <si>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</si>
  <si>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</si>
  <si>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</si>
  <si>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</si>
  <si>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</si>
  <si>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</si>
  <si>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</si>
  <si>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</si>
  <si>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</si>
  <si>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</si>
  <si>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</si>
  <si>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</si>
  <si>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</si>
  <si>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</si>
  <si>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</si>
  <si>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</si>
  <si>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</si>
  <si>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</si>
  <si>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</si>
  <si>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</si>
  <si>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</si>
  <si>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</si>
  <si>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</si>
  <si>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</si>
  <si>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</si>
  <si>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</si>
  <si>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</si>
  <si>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</si>
  <si>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</si>
  <si>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</si>
  <si>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</si>
  <si>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</si>
  <si>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</si>
  <si>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</si>
  <si>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</si>
  <si>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</si>
  <si>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</si>
  <si>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</si>
  <si>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</si>
  <si>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</si>
  <si>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</si>
  <si>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</si>
  <si>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</si>
  <si>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</si>
  <si>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</si>
  <si>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</si>
  <si>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</si>
  <si>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</si>
  <si>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</si>
  <si>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</si>
  <si>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</si>
  <si>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</si>
  <si>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</si>
  <si>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</si>
  <si>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</si>
  <si>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</si>
  <si>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</si>
  <si>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</si>
  <si>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</si>
  <si>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</si>
  <si>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</si>
  <si>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</si>
  <si>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</si>
  <si>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</si>
  <si>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</si>
  <si>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</si>
  <si>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</si>
  <si>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</si>
  <si>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</si>
  <si>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</si>
  <si>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</si>
  <si>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</si>
  <si>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</si>
  <si>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</si>
  <si>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</si>
  <si>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</si>
  <si>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</si>
  <si>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</si>
  <si>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</si>
  <si>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</si>
  <si>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</si>
  <si>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</si>
  <si>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</si>
  <si>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</si>
  <si>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</si>
  <si>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</si>
  <si>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</si>
  <si>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</si>
  <si>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</si>
  <si>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</si>
  <si>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</si>
  <si>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</si>
  <si>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</si>
  <si>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</si>
  <si>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</si>
  <si>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</si>
  <si>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</si>
  <si>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</si>
  <si>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</si>
  <si>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</si>
  <si>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</si>
  <si>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</si>
  <si>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</si>
  <si>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</si>
  <si>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</si>
  <si>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</si>
  <si>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</si>
  <si>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</si>
  <si>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</si>
  <si>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</si>
  <si>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</si>
  <si>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</si>
  <si>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</si>
  <si>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</si>
  <si>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</si>
  <si>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</si>
  <si>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</si>
  <si>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</si>
  <si>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</si>
  <si>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</si>
  <si>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</si>
  <si>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</si>
  <si>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</si>
  <si>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</si>
  <si>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</si>
  <si>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</si>
  <si>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</si>
  <si>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</si>
  <si>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</si>
  <si>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</si>
  <si>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</si>
  <si>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</si>
  <si>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</si>
  <si>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</si>
  <si>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</si>
  <si>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</si>
  <si>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</si>
  <si>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</si>
  <si>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</si>
  <si>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</si>
  <si>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</si>
  <si>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</si>
  <si>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</si>
  <si>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</si>
  <si>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</si>
  <si>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</si>
  <si>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</si>
  <si>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</si>
  <si>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</si>
  <si>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</si>
  <si>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</si>
  <si>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</si>
  <si>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</si>
  <si>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</si>
  <si>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</si>
  <si>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</si>
  <si>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</si>
  <si>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</si>
  <si>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</si>
  <si>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</si>
  <si>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</si>
  <si>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</si>
  <si>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</si>
  <si>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</si>
  <si>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</si>
  <si>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</si>
  <si>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</si>
  <si>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</si>
  <si>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</si>
  <si>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</si>
  <si>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</si>
  <si>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</si>
  <si>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</si>
  <si>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</si>
  <si>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</si>
  <si>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</si>
  <si>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</si>
  <si>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</si>
  <si>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</si>
  <si>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</si>
  <si>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</si>
  <si>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</si>
  <si>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</si>
  <si>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</si>
  <si>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</si>
  <si>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</si>
  <si>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</si>
  <si>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</si>
  <si>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</si>
  <si>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</si>
  <si>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</si>
  <si>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</si>
  <si>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</si>
  <si>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</si>
  <si>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</si>
  <si>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</si>
  <si>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</si>
  <si>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</si>
  <si>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</si>
  <si>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</si>
  <si>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</si>
  <si>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</si>
  <si>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</si>
  <si>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</si>
  <si>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</si>
  <si>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</si>
  <si>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</si>
  <si>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</si>
  <si>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</si>
  <si>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</si>
  <si>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</si>
  <si>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</si>
  <si>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</si>
  <si>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</si>
  <si>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</si>
  <si>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</si>
  <si>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</si>
  <si>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</si>
  <si>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</si>
  <si>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</si>
  <si>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</si>
  <si>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</si>
  <si>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</si>
  <si>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</si>
  <si>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</si>
  <si>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</si>
  <si>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</si>
  <si>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</si>
  <si>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</si>
  <si>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</si>
  <si>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</si>
  <si>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</si>
  <si>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</si>
  <si>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</si>
  <si>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</si>
  <si>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</si>
  <si>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</si>
  <si>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</si>
  <si>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</si>
  <si>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</si>
  <si>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</si>
  <si>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</si>
  <si>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</si>
  <si>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</si>
  <si>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</si>
  <si>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</si>
  <si>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</si>
  <si>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</si>
  <si>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</si>
  <si>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</si>
  <si>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</si>
  <si>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</si>
  <si>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</si>
  <si>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</si>
  <si>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</si>
  <si>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</si>
  <si>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</si>
  <si>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</si>
  <si>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</si>
  <si>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</si>
  <si>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</si>
  <si>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</si>
  <si>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</si>
  <si>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</si>
  <si>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</si>
  <si>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</si>
  <si>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</si>
  <si>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</si>
  <si>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</si>
  <si>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</si>
  <si>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</si>
  <si>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</si>
  <si>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</si>
  <si>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</si>
  <si>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</si>
  <si>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</si>
  <si>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</si>
  <si>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</si>
  <si>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</si>
  <si>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</si>
  <si>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</si>
  <si>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</si>
  <si>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</si>
  <si>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</si>
  <si>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</si>
  <si>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</si>
  <si>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</si>
  <si>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</si>
  <si>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</si>
  <si>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</si>
  <si>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</si>
  <si>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</si>
  <si>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</si>
  <si>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</si>
  <si>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</si>
  <si>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</si>
  <si>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</si>
  <si>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</si>
  <si>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</si>
  <si>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</si>
  <si>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</si>
  <si>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</si>
  <si>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</si>
  <si>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</si>
  <si>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</si>
  <si>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</si>
  <si>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</si>
  <si>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</si>
  <si>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</si>
  <si>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</si>
  <si>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</si>
  <si>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</si>
  <si>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</si>
  <si>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</si>
  <si>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</si>
  <si>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</si>
  <si>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</si>
  <si>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</si>
  <si>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</si>
  <si>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</si>
  <si>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</si>
  <si>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</si>
  <si>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</si>
  <si>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</si>
  <si>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</si>
  <si>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</si>
  <si>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</si>
  <si>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</si>
  <si>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</si>
  <si>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</si>
  <si>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</si>
  <si>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</si>
  <si>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</si>
  <si>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</si>
  <si>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</si>
  <si>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</si>
  <si>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</si>
  <si>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</si>
  <si>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</si>
  <si>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</si>
  <si>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</si>
  <si>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</si>
  <si>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</si>
  <si>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</si>
  <si>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</si>
  <si>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</si>
  <si>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</si>
  <si>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</si>
  <si>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</si>
  <si>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</si>
  <si>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</si>
  <si>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</si>
  <si>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</si>
  <si>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</si>
  <si>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</si>
  <si>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</si>
  <si>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</si>
  <si>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</si>
  <si>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</si>
  <si>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</si>
  <si>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</si>
  <si>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</si>
  <si>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</si>
  <si>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</si>
  <si>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</si>
  <si>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</si>
  <si>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</si>
  <si>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</si>
  <si>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</si>
  <si>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</si>
  <si>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</si>
  <si>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</si>
  <si>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</si>
  <si>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</si>
  <si>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</si>
  <si>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</si>
  <si>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</si>
  <si>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</si>
  <si>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</si>
  <si>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</si>
  <si>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</si>
  <si>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</si>
  <si>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</si>
  <si>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</si>
  <si>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</si>
  <si>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</si>
  <si>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</si>
  <si>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</si>
  <si>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</si>
  <si>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</si>
  <si>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</si>
  <si>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</si>
  <si>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</si>
  <si>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</si>
  <si>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</si>
  <si>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</si>
  <si>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</si>
  <si>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</si>
  <si>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</si>
  <si>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</si>
  <si>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</si>
  <si>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</si>
  <si>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</si>
  <si>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</si>
  <si>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</si>
  <si>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</si>
  <si>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</si>
  <si>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</si>
  <si>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</si>
  <si>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</si>
  <si>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</si>
  <si>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</si>
  <si>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</si>
  <si>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</si>
  <si>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</si>
  <si>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</si>
  <si>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</si>
  <si>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</si>
  <si>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</si>
  <si>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</si>
  <si>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</si>
  <si>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</si>
  <si>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</si>
  <si>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</si>
  <si>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</si>
  <si>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</si>
  <si>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</si>
  <si>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</si>
  <si>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</si>
  <si>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</si>
  <si>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</si>
  <si>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</si>
  <si>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</si>
  <si>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</si>
  <si>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</si>
  <si>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</si>
  <si>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</si>
  <si>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</si>
  <si>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</si>
  <si>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</si>
  <si>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</si>
  <si>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</si>
  <si>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</si>
  <si>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</si>
  <si>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</si>
  <si>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</si>
  <si>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</si>
  <si>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</si>
  <si>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</si>
  <si>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</si>
  <si>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</si>
  <si>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</si>
  <si>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</si>
  <si>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</si>
  <si>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</si>
  <si>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</si>
  <si>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</si>
  <si>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</si>
  <si>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</si>
  <si>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</si>
  <si>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</si>
  <si>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</si>
  <si>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</si>
  <si>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</si>
  <si>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</si>
  <si>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</si>
  <si>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</si>
  <si>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</si>
  <si>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</si>
  <si>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</si>
  <si>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</si>
  <si>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</si>
  <si>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</si>
  <si>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</si>
  <si>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</si>
  <si>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</si>
  <si>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</si>
  <si>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</si>
  <si>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</si>
  <si>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</si>
  <si>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</si>
  <si>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</si>
  <si>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</si>
  <si>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</si>
  <si>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</si>
  <si>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</si>
  <si>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</si>
  <si>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</si>
  <si>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</si>
  <si>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</si>
  <si>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</si>
  <si>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</si>
  <si>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</si>
  <si>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</si>
  <si>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</si>
  <si>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</si>
  <si>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</si>
  <si>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</si>
  <si>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</si>
  <si>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</si>
  <si>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</si>
  <si>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</si>
  <si>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</si>
  <si>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</si>
  <si>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</si>
  <si>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</si>
  <si>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</si>
  <si>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</si>
  <si>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</si>
  <si>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</si>
  <si>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</si>
  <si>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</si>
  <si>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</si>
  <si>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</si>
  <si>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</si>
  <si>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</si>
  <si>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</si>
  <si>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</si>
  <si>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</si>
  <si>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</si>
  <si>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</si>
  <si>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</si>
  <si>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</si>
  <si>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</si>
  <si>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</si>
  <si>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</si>
  <si>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</si>
  <si>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</si>
  <si>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</si>
  <si>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</si>
  <si>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</si>
  <si>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</si>
  <si>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</si>
  <si>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</si>
  <si>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</si>
  <si>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</si>
  <si>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</si>
  <si>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</si>
  <si>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</si>
  <si>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</si>
  <si>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</si>
  <si>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</si>
  <si>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</si>
  <si>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</si>
  <si>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</si>
  <si>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</si>
  <si>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</si>
  <si>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</si>
  <si>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</si>
  <si>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</si>
  <si>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</si>
  <si>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</si>
  <si>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</si>
  <si>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</si>
  <si>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</si>
  <si>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</si>
  <si>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</si>
  <si>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</si>
  <si>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</si>
  <si>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</si>
  <si>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</si>
  <si>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</si>
  <si>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</si>
  <si>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</si>
  <si>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</si>
  <si>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</si>
  <si>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</si>
  <si>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</si>
  <si>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</si>
  <si>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</si>
  <si>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</si>
  <si>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</si>
  <si>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</si>
  <si>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</si>
  <si>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</si>
  <si>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</si>
  <si>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</si>
  <si>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</si>
  <si>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</si>
  <si>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</si>
  <si>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</si>
  <si>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</si>
  <si>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</si>
  <si>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</si>
  <si>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</si>
  <si>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</si>
  <si>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</si>
  <si>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</si>
  <si>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</si>
  <si>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</si>
  <si>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</si>
  <si>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</si>
  <si>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</si>
  <si>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</si>
  <si>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</si>
  <si>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</si>
  <si>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</si>
  <si>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</si>
  <si>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</si>
  <si>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</si>
  <si>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</si>
  <si>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</si>
  <si>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</si>
  <si>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</si>
  <si>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</si>
  <si>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</si>
  <si>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</si>
  <si>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</si>
  <si>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</si>
  <si>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</si>
  <si>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</si>
  <si>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</si>
  <si>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</si>
  <si>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</si>
  <si>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</si>
  <si>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</si>
  <si>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</si>
  <si>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</si>
  <si>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</si>
  <si>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</si>
  <si>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</si>
  <si>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</si>
  <si>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</si>
  <si>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</si>
  <si>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</si>
  <si>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</si>
  <si>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</si>
  <si>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</si>
  <si>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</si>
  <si>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</si>
  <si>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</si>
  <si>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</si>
  <si>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</si>
  <si>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</si>
  <si>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</si>
  <si>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</si>
  <si>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</si>
  <si>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</si>
  <si>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</si>
  <si>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</si>
  <si>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</si>
  <si>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</si>
  <si>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</si>
  <si>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</si>
  <si>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</si>
  <si>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</si>
  <si>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</si>
  <si>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</si>
  <si>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</si>
  <si>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</si>
  <si>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</si>
  <si>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</si>
  <si>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</si>
  <si>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</si>
  <si>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</si>
  <si>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</si>
  <si>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</si>
  <si>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</si>
  <si>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</si>
  <si>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</si>
  <si>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</si>
  <si>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</si>
  <si>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</si>
  <si>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</si>
  <si>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</si>
  <si>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</si>
  <si>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</si>
  <si>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</si>
  <si>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</si>
  <si>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</si>
  <si>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</si>
  <si>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</si>
  <si>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</si>
  <si>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</si>
  <si>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</si>
  <si>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</si>
  <si>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</si>
  <si>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</si>
  <si>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</si>
  <si>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</si>
  <si>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</si>
  <si>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</si>
  <si>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</si>
  <si>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</si>
  <si>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</si>
  <si>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</si>
  <si>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</si>
  <si>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</si>
  <si>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</si>
  <si>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</si>
  <si>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</si>
  <si>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</si>
  <si>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</si>
  <si>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</si>
  <si>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</si>
  <si>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</si>
  <si>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</si>
  <si>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</si>
  <si>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</si>
  <si>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</si>
  <si>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</si>
  <si>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</si>
  <si>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</si>
  <si>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</si>
  <si>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</si>
  <si>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</si>
  <si>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</si>
  <si>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</si>
  <si>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</si>
  <si>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</si>
  <si>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</si>
  <si>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</si>
  <si>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</si>
  <si>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</si>
  <si>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</si>
  <si>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</si>
  <si>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</si>
  <si>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</si>
  <si>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</si>
  <si>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</si>
  <si>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</si>
  <si>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</si>
  <si>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</si>
  <si>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</si>
  <si>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</si>
  <si>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</si>
  <si>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</si>
  <si>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</si>
  <si>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</si>
  <si>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</si>
  <si>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</si>
  <si>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</si>
  <si>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</si>
  <si>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</si>
  <si>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</si>
  <si>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</si>
  <si>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</si>
  <si>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</si>
  <si>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</si>
  <si>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</si>
  <si>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</si>
  <si>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</si>
  <si>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</si>
  <si>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</si>
  <si>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</si>
  <si>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</si>
  <si>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</si>
  <si>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</si>
  <si>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</si>
  <si>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</si>
  <si>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</si>
  <si>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</si>
  <si>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</si>
  <si>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</si>
  <si>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</si>
  <si>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</si>
  <si>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</si>
  <si>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</si>
  <si>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</si>
  <si>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</si>
  <si>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</si>
  <si>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</si>
  <si>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</si>
  <si>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</si>
  <si>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</si>
  <si>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</si>
  <si>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</si>
  <si>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</si>
  <si>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</si>
  <si>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</si>
  <si>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</si>
  <si>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</si>
  <si>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</si>
  <si>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</si>
  <si>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</si>
  <si>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</si>
  <si>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</si>
  <si>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</si>
  <si>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</si>
  <si>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</si>
  <si>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</si>
  <si>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</si>
  <si>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</si>
  <si>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</si>
  <si>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</si>
  <si>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</si>
  <si>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</si>
  <si>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</si>
  <si>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</si>
  <si>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</si>
  <si>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</si>
  <si>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</si>
  <si>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</si>
  <si>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</si>
  <si>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</si>
  <si>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</si>
  <si>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</si>
  <si>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</si>
  <si>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</si>
  <si>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</si>
  <si>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</si>
  <si>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</si>
  <si>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</si>
  <si>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</si>
  <si>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</si>
  <si>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</si>
  <si>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</si>
  <si>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</si>
  <si>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</si>
  <si>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</si>
  <si>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</si>
  <si>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</si>
  <si>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</si>
  <si>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</si>
  <si>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</si>
  <si>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</si>
  <si>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</si>
  <si>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</si>
  <si>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</si>
  <si>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</si>
  <si>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</si>
  <si>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</si>
  <si>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</si>
  <si>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</si>
  <si>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</si>
  <si>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</si>
  <si>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</si>
  <si>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</si>
  <si>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</si>
  <si>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</si>
  <si>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</si>
  <si>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</si>
  <si>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</si>
  <si>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</si>
  <si>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</si>
  <si>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</si>
  <si>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</si>
  <si>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</si>
  <si>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</si>
  <si>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</si>
  <si>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</si>
  <si>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</si>
  <si>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</si>
  <si>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</si>
  <si>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</si>
  <si>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</si>
  <si>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</si>
  <si>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</si>
  <si>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</si>
  <si>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</si>
  <si>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</si>
  <si>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</si>
  <si>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</si>
  <si>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</si>
  <si>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</si>
  <si>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</si>
  <si>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</si>
  <si>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</si>
  <si>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</si>
  <si>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</si>
  <si>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</si>
  <si>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</si>
  <si>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</si>
  <si>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</si>
  <si>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</si>
  <si>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</si>
  <si>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</si>
  <si>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</si>
  <si>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</si>
  <si>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</si>
  <si>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</si>
  <si>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</si>
  <si>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</si>
  <si>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</si>
  <si>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</si>
  <si>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</si>
  <si>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</si>
  <si>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</si>
  <si>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</si>
  <si>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</si>
  <si>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</si>
  <si>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</si>
  <si>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</si>
  <si>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</si>
  <si>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</si>
  <si>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</si>
  <si>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</si>
  <si>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</si>
  <si>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</si>
  <si>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</si>
  <si>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</si>
  <si>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</si>
  <si>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</si>
  <si>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</si>
  <si>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</si>
  <si>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</si>
  <si>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</si>
  <si>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</si>
  <si>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</si>
  <si>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</si>
  <si>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</si>
  <si>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</si>
  <si>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</si>
  <si>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</si>
  <si>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</si>
  <si>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</si>
  <si>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</si>
  <si>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</si>
  <si>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</si>
  <si>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</si>
  <si>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</si>
  <si>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</si>
  <si>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</si>
  <si>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</si>
  <si>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</si>
  <si>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</si>
  <si>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</si>
  <si>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</si>
  <si>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</si>
  <si>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</si>
  <si>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</si>
  <si>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</si>
  <si>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</si>
  <si>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</si>
  <si>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</si>
  <si>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</si>
  <si>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</si>
  <si>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</si>
  <si>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</si>
  <si>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</si>
  <si>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</si>
  <si>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</si>
  <si>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</si>
  <si>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</si>
  <si>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</si>
  <si>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</si>
  <si>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</si>
  <si>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</si>
  <si>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</si>
  <si>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</si>
  <si>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</si>
  <si>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</si>
  <si>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</si>
  <si>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</si>
  <si>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</si>
  <si>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</si>
  <si>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</si>
  <si>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</si>
  <si>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</si>
  <si>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</si>
  <si>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</si>
  <si>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</si>
  <si>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</si>
  <si>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</si>
  <si>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</si>
  <si>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</si>
  <si>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</si>
  <si>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</si>
  <si>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</si>
  <si>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</si>
  <si>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</si>
  <si>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</si>
  <si>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</si>
  <si>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</si>
  <si>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</si>
  <si>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</si>
  <si>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</si>
  <si>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</si>
  <si>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</si>
  <si>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</si>
  <si>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</si>
  <si>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</si>
  <si>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</si>
  <si>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</si>
  <si>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</si>
  <si>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</si>
  <si>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</si>
  <si>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</si>
  <si>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</si>
  <si>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</si>
  <si>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</si>
  <si>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</si>
  <si>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</si>
  <si>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</si>
  <si>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</si>
  <si>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</si>
  <si>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</si>
  <si>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</si>
  <si>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</si>
  <si>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</si>
  <si>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</si>
  <si>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</si>
  <si>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</si>
  <si>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</si>
  <si>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</si>
  <si>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</si>
  <si>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</si>
  <si>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</si>
  <si>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</si>
  <si>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</si>
  <si>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</si>
  <si>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</si>
  <si>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</si>
  <si>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</si>
  <si>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</si>
  <si>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</si>
  <si>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</si>
  <si>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</si>
  <si>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</si>
  <si>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</si>
  <si>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</si>
  <si>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</si>
  <si>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</si>
  <si>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</si>
  <si>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</si>
  <si>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</si>
  <si>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</si>
  <si>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</si>
  <si>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</si>
  <si>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</si>
  <si>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</si>
  <si>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</si>
  <si>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</si>
  <si>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</si>
  <si>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</si>
  <si>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</si>
  <si>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</si>
  <si>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</si>
  <si>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</si>
  <si>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</si>
  <si>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</si>
  <si>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</si>
  <si>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</si>
  <si>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</si>
  <si>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</si>
  <si>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</si>
  <si>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</si>
  <si>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</si>
  <si>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</si>
  <si>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</si>
  <si>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</si>
  <si>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</si>
  <si>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</si>
  <si>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</si>
  <si>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</si>
  <si>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</si>
  <si>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</si>
  <si>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</si>
  <si>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</si>
  <si>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</si>
  <si>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</si>
  <si>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</si>
  <si>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</si>
  <si>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</si>
  <si>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</si>
  <si>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</si>
  <si>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</si>
  <si>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</si>
  <si>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</si>
  <si>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</si>
  <si>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</si>
  <si>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</si>
  <si>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</si>
  <si>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</si>
  <si>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</si>
  <si>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</si>
  <si>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</si>
  <si>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</si>
  <si>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</si>
  <si>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</si>
  <si>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</si>
  <si>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</si>
  <si>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</si>
  <si>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</si>
  <si>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</si>
  <si>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</si>
  <si>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</si>
  <si>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</si>
  <si>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</si>
  <si>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</si>
  <si>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</si>
  <si>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</si>
  <si>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</si>
  <si>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</si>
  <si>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</si>
  <si>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</si>
  <si>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</si>
  <si>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</si>
  <si>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</si>
  <si>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</si>
  <si>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</si>
  <si>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</si>
  <si>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</si>
  <si>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</si>
  <si>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</si>
  <si>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</si>
  <si>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</si>
  <si>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</si>
  <si>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</si>
  <si>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</si>
  <si>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</si>
  <si>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</si>
  <si>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</si>
  <si>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</si>
  <si>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</si>
  <si>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</si>
  <si>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</si>
  <si>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</si>
  <si>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</si>
  <si>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</si>
  <si>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</si>
  <si>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</si>
  <si>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</si>
  <si>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</si>
  <si>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</si>
  <si>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</si>
  <si>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</si>
  <si>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</si>
  <si>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</si>
  <si>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</si>
  <si>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</si>
  <si>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</si>
  <si>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</si>
  <si>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</si>
  <si>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</si>
  <si>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</si>
  <si>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</si>
  <si>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</si>
  <si>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</si>
  <si>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</si>
  <si>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</si>
  <si>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</si>
  <si>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</si>
  <si>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</si>
  <si>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</si>
  <si>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</si>
  <si>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</si>
  <si>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</si>
  <si>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</si>
  <si>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</si>
  <si>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</si>
  <si>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</si>
  <si>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</si>
  <si>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</si>
  <si>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</si>
  <si>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</si>
  <si>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</si>
  <si>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</si>
  <si>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</si>
  <si>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</si>
  <si>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</si>
  <si>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</si>
  <si>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</si>
  <si>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</si>
  <si>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</si>
  <si>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</si>
  <si>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</si>
  <si>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</si>
  <si>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</si>
  <si>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</si>
  <si>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</si>
  <si>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</si>
  <si>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</si>
  <si>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</si>
  <si>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</si>
  <si>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</si>
  <si>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</si>
  <si>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</si>
  <si>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</si>
  <si>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</si>
  <si>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</si>
  <si>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</si>
  <si>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</si>
  <si>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</si>
  <si>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</si>
  <si>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</si>
  <si>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</si>
  <si>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</si>
  <si>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</si>
  <si>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</si>
  <si>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</si>
  <si>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</si>
  <si>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</si>
  <si>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</si>
  <si>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</si>
  <si>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</si>
  <si>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</si>
  <si>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</si>
  <si>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</si>
  <si>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</si>
  <si>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</si>
  <si>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</si>
  <si>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</si>
  <si>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</si>
  <si>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</si>
  <si>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</si>
  <si>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</si>
  <si>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</si>
  <si>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</si>
  <si>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</si>
  <si>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</si>
  <si>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</si>
  <si>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</si>
  <si>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</si>
  <si>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</si>
  <si>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</si>
  <si>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</si>
  <si>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</si>
  <si>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</si>
  <si>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</si>
  <si>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</si>
  <si>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</si>
  <si>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</si>
  <si>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</si>
  <si>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</si>
  <si>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</si>
  <si>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</si>
  <si>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</si>
  <si>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</si>
  <si>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</si>
  <si>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</si>
  <si>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</si>
  <si>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</si>
  <si>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</si>
  <si>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</si>
  <si>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</si>
  <si>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</si>
  <si>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</si>
  <si>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</si>
  <si>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</si>
  <si>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</si>
  <si>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</si>
  <si>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</si>
  <si>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</si>
  <si>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</si>
  <si>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</si>
  <si>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</si>
  <si>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</si>
  <si>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</si>
  <si>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</si>
  <si>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</si>
  <si>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</si>
  <si>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</si>
  <si>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</si>
  <si>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</si>
  <si>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</si>
  <si>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</si>
  <si>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</si>
  <si>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</si>
  <si>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</si>
  <si>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</si>
  <si>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</si>
  <si>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</si>
  <si>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</si>
  <si>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</si>
  <si>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</si>
  <si>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</si>
  <si>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</si>
  <si>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</si>
  <si>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</si>
  <si>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</si>
  <si>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</si>
  <si>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</si>
  <si>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</si>
  <si>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</si>
  <si>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</si>
  <si>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</si>
  <si>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</si>
  <si>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</si>
  <si>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</si>
  <si>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</si>
  <si>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</si>
  <si>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</si>
  <si>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</si>
  <si>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</si>
  <si>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</si>
  <si>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</si>
  <si>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</si>
  <si>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</si>
  <si>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</si>
  <si>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</si>
  <si>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</si>
  <si>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</si>
  <si>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</si>
  <si>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</si>
  <si>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</si>
  <si>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</si>
  <si>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</si>
  <si>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</si>
  <si>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</si>
  <si>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</si>
  <si>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</si>
  <si>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</si>
  <si>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</si>
  <si>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</si>
  <si>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</si>
  <si>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</si>
  <si>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</si>
  <si>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</si>
  <si>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</si>
  <si>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</si>
  <si>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</si>
  <si>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</si>
  <si>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</si>
  <si>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</si>
  <si>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</si>
  <si>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</si>
  <si>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</si>
  <si>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</si>
  <si>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</si>
  <si>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</si>
  <si>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</si>
  <si>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</si>
  <si>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</si>
  <si>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</si>
  <si>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</si>
  <si>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</si>
  <si>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</si>
  <si>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</si>
  <si>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</si>
  <si>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</si>
  <si>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</si>
  <si>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</si>
  <si>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</si>
  <si>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</si>
  <si>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</si>
  <si>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</si>
  <si>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</si>
  <si>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</si>
  <si>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</si>
  <si>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</si>
  <si>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</si>
  <si>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</si>
  <si>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</si>
  <si>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</si>
  <si>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</si>
  <si>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</si>
  <si>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</si>
  <si>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</si>
  <si>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</si>
  <si>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</si>
  <si>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</si>
  <si>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</si>
  <si>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</si>
  <si>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</si>
  <si>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</si>
  <si>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</si>
  <si>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</si>
  <si>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</si>
  <si>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</si>
  <si>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</si>
  <si>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</si>
  <si>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</si>
  <si>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</si>
  <si>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</si>
  <si>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</si>
  <si>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</si>
  <si>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</si>
  <si>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</si>
  <si>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</si>
  <si>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</si>
  <si>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</si>
  <si>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</si>
  <si>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</si>
  <si>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</si>
  <si>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</si>
  <si>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</si>
  <si>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</si>
  <si>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</si>
  <si>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</si>
  <si>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</si>
  <si>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</si>
  <si>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</si>
  <si>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</si>
  <si>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</si>
  <si>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</si>
  <si>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</si>
  <si>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</si>
  <si>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</si>
  <si>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</si>
  <si>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</si>
  <si>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</si>
  <si>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</si>
  <si>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</si>
  <si>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</si>
  <si>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</si>
  <si>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</si>
  <si>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</si>
  <si>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</si>
  <si>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</si>
  <si>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</si>
  <si>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</si>
  <si>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</si>
  <si>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</si>
  <si>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</si>
  <si>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</si>
  <si>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</si>
  <si>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</si>
  <si>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</si>
  <si>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</si>
  <si>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</si>
  <si>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</si>
  <si>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</si>
  <si>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</si>
  <si>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</si>
  <si>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</si>
  <si>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</si>
  <si>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</si>
  <si>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</si>
  <si>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</si>
  <si>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</si>
  <si>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</si>
  <si>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</si>
  <si>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</si>
  <si>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</si>
  <si>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</si>
  <si>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</si>
  <si>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</si>
  <si>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</si>
  <si>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</si>
  <si>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</si>
  <si>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</si>
  <si>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</si>
  <si>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</si>
  <si>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</si>
  <si>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</si>
  <si>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</si>
  <si>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</si>
  <si>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</si>
  <si>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</si>
  <si>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</si>
  <si>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</si>
  <si>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</si>
  <si>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</si>
  <si>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</si>
  <si>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</si>
  <si>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</si>
  <si>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</si>
  <si>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</si>
  <si>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</si>
  <si>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</si>
  <si>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</si>
  <si>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</si>
  <si>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</si>
  <si>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</si>
  <si>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</si>
  <si>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</si>
  <si>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</si>
  <si>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</si>
  <si>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</si>
  <si>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</si>
  <si>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</si>
  <si>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</si>
  <si>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</si>
  <si>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</si>
  <si>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</si>
  <si>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</si>
  <si>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</si>
  <si>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</si>
  <si>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</si>
  <si>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</si>
  <si>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</si>
  <si>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</si>
  <si>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</si>
  <si>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</si>
  <si>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</si>
  <si>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</si>
  <si>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</si>
  <si>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</si>
  <si>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</si>
  <si>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</si>
  <si>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</si>
  <si>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</si>
  <si>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</si>
  <si>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</si>
  <si>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</si>
  <si>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</si>
  <si>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</si>
  <si>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</si>
  <si>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</si>
  <si>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</si>
  <si>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</si>
  <si>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</si>
  <si>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</si>
  <si>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</si>
  <si>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</si>
  <si>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</si>
  <si>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</si>
  <si>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</si>
  <si>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</si>
  <si>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</si>
  <si>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</si>
  <si>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</si>
  <si>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</si>
  <si>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</si>
  <si>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</si>
  <si>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</si>
  <si>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</si>
  <si>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</si>
  <si>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</si>
  <si>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</si>
  <si>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</si>
  <si>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</si>
  <si>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</si>
  <si>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</si>
  <si>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</si>
  <si>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</si>
  <si>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</si>
  <si>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</si>
  <si>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</si>
  <si>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</si>
  <si>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</si>
  <si>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</si>
  <si>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</si>
  <si>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</si>
  <si>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</si>
  <si>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</si>
  <si>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</si>
  <si>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</si>
  <si>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</si>
  <si>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</si>
  <si>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</si>
  <si>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</si>
  <si>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</si>
  <si>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</si>
  <si>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</si>
  <si>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</si>
  <si>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</si>
  <si>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</si>
  <si>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</si>
  <si>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</si>
  <si>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</si>
  <si>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</si>
  <si>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</si>
  <si>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</si>
  <si>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</si>
  <si>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</si>
  <si>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</si>
  <si>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</si>
  <si>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</si>
  <si>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</si>
  <si>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</si>
  <si>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</si>
  <si>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</si>
  <si>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</si>
  <si>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</si>
  <si>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</si>
  <si>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</si>
  <si>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</si>
  <si>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</si>
  <si>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</si>
  <si>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</si>
  <si>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</si>
  <si>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</si>
  <si>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</si>
  <si>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</si>
  <si>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</si>
  <si>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</si>
  <si>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</si>
  <si>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</si>
  <si>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</si>
  <si>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</si>
  <si>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</si>
  <si>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</si>
  <si>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</si>
  <si>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</si>
  <si>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</si>
  <si>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</si>
  <si>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</si>
  <si>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</si>
  <si>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</si>
  <si>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</si>
  <si>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</si>
  <si>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</si>
  <si>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</si>
  <si>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</si>
  <si>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</si>
  <si>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</si>
  <si>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</si>
  <si>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</si>
  <si>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</si>
  <si>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</si>
  <si>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</si>
  <si>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</si>
  <si>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</si>
  <si>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</si>
  <si>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</si>
  <si>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</si>
  <si>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</si>
  <si>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</si>
  <si>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</si>
  <si>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</si>
  <si>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</si>
  <si>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</si>
  <si>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</si>
  <si>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</si>
  <si>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</si>
  <si>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</si>
  <si>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</si>
  <si>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</si>
  <si>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</si>
  <si>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</si>
  <si>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</si>
  <si>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</si>
  <si>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</si>
  <si>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</si>
  <si>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</si>
  <si>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</si>
  <si>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</si>
  <si>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</si>
  <si>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</si>
  <si>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</si>
  <si>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</si>
  <si>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</si>
  <si>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</si>
  <si>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</si>
  <si>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</si>
  <si>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</si>
  <si>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</si>
  <si>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</si>
  <si>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</si>
  <si>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</si>
  <si>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</si>
  <si>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</si>
  <si>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</si>
  <si>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</si>
  <si>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</si>
  <si>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</si>
  <si>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</si>
  <si>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</si>
  <si>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</si>
  <si>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</si>
  <si>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</si>
  <si>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</si>
  <si>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</si>
  <si>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</si>
  <si>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</si>
  <si>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</si>
  <si>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</si>
  <si>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</si>
  <si>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</si>
  <si>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</si>
  <si>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</si>
  <si>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</si>
  <si>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</si>
  <si>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</si>
  <si>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</si>
  <si>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</si>
  <si>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</si>
  <si>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</si>
  <si>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</si>
  <si>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</si>
  <si>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</si>
  <si>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</si>
  <si>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</si>
  <si>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</si>
  <si>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</si>
  <si>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</si>
  <si>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</si>
  <si>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</si>
  <si>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</si>
  <si>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</si>
  <si>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</si>
  <si>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</si>
  <si>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</si>
  <si>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</si>
  <si>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</si>
  <si>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</si>
  <si>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</si>
  <si>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</si>
  <si>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</si>
  <si>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</si>
  <si>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</si>
  <si>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</si>
  <si>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</si>
  <si>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</si>
  <si>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</si>
  <si>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</si>
  <si>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</si>
  <si>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</si>
  <si>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</si>
  <si>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</si>
  <si>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</si>
  <si>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</si>
  <si>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</si>
  <si>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</si>
  <si>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</si>
  <si>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</si>
  <si>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</si>
  <si>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</si>
  <si>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</si>
  <si>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</si>
  <si>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</si>
  <si>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</si>
  <si>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</si>
  <si>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</si>
  <si>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</si>
  <si>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</si>
  <si>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</si>
  <si>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</si>
  <si>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</si>
  <si>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</si>
  <si>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</si>
  <si>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</si>
  <si>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</si>
  <si>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</si>
  <si>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</si>
  <si>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</si>
  <si>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</si>
  <si>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</si>
  <si>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</si>
  <si>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</si>
  <si>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</si>
  <si>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</si>
  <si>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</si>
  <si>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</si>
  <si>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</si>
  <si>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</si>
  <si>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</si>
  <si>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</si>
  <si>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</si>
  <si>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</si>
  <si>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</si>
  <si>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</si>
  <si>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</si>
  <si>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</si>
  <si>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</si>
  <si>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</si>
  <si>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</si>
  <si>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</si>
  <si>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</si>
  <si>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</si>
  <si>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</si>
  <si>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</si>
  <si>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</si>
  <si>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</si>
  <si>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</si>
  <si>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</si>
  <si>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</si>
  <si>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</si>
  <si>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</si>
  <si>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</si>
  <si>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</si>
  <si>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</si>
  <si>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</si>
  <si>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</si>
  <si>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</si>
  <si>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</si>
  <si>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</si>
  <si>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</si>
  <si>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</si>
  <si>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</si>
  <si>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</si>
  <si>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</si>
  <si>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</si>
  <si>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</si>
  <si>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</si>
  <si>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</si>
  <si>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</si>
  <si>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</si>
  <si>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</si>
  <si>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</si>
  <si>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</si>
  <si>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</si>
  <si>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</si>
  <si>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</si>
  <si>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</si>
  <si>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</si>
  <si>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</si>
  <si>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</si>
  <si>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</si>
  <si>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</si>
  <si>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</si>
  <si>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</si>
  <si>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</si>
  <si>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</si>
  <si>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</si>
  <si>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</si>
  <si>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</si>
  <si>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</si>
  <si>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</si>
  <si>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</si>
  <si>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</si>
  <si>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</si>
  <si>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</si>
  <si>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</si>
  <si>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</si>
  <si>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</si>
  <si>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</si>
  <si>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</si>
  <si>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</si>
  <si>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</si>
  <si>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</si>
  <si>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</si>
  <si>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</si>
  <si>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</si>
  <si>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</si>
  <si>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</si>
  <si>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</si>
  <si>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</si>
  <si>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</si>
  <si>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</si>
  <si>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</si>
  <si>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</si>
  <si>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</si>
  <si>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</si>
  <si>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</si>
  <si>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</si>
  <si>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</si>
  <si>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</si>
  <si>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</si>
  <si>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</si>
  <si>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</si>
  <si>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</si>
  <si>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</si>
  <si>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</si>
  <si>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</si>
  <si>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</si>
  <si>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</si>
  <si>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</si>
  <si>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</si>
  <si>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</si>
  <si>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</si>
  <si>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</si>
  <si>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</si>
  <si>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</si>
  <si>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</si>
  <si>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</si>
  <si>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</si>
  <si>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</si>
  <si>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</si>
  <si>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</si>
  <si>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</si>
  <si>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</si>
  <si>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</si>
  <si>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</si>
  <si>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</si>
  <si>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</si>
  <si>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</si>
  <si>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</si>
  <si>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</si>
  <si>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</si>
  <si>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</si>
  <si>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</si>
  <si>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</si>
  <si>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</si>
  <si>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</si>
  <si>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</si>
  <si>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</si>
  <si>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</si>
  <si>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</si>
  <si>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</si>
  <si>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</si>
  <si>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</si>
  <si>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</si>
  <si>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</si>
  <si>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</si>
  <si>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</si>
  <si>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</si>
  <si>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</si>
  <si>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</si>
  <si>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</si>
  <si>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</si>
  <si>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</si>
  <si>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</si>
  <si>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</si>
  <si>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</si>
  <si>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</si>
  <si>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</si>
  <si>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</si>
  <si>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</si>
  <si>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</si>
  <si>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</si>
  <si>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</si>
  <si>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</si>
  <si>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</si>
  <si>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</si>
  <si>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</si>
  <si>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</si>
  <si>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</si>
  <si>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</si>
  <si>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</si>
  <si>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</si>
  <si>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</si>
  <si>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</si>
  <si>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</si>
  <si>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</si>
  <si>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</si>
  <si>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</si>
  <si>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</si>
  <si>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</si>
  <si>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</si>
  <si>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</si>
  <si>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</si>
  <si>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</si>
  <si>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</si>
  <si>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</si>
  <si>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</si>
  <si>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</si>
  <si>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</si>
  <si>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</si>
  <si>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</si>
  <si>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</si>
  <si>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</si>
  <si>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</si>
  <si>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</si>
  <si>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</si>
  <si>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</si>
  <si>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</si>
  <si>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</si>
  <si>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</si>
  <si>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</si>
  <si>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</si>
  <si>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</si>
  <si>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</si>
  <si>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</si>
  <si>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</si>
  <si>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</si>
  <si>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</si>
  <si>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</si>
  <si>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</si>
  <si>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</si>
  <si>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</si>
  <si>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</si>
  <si>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</si>
  <si>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</si>
  <si>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</si>
  <si>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</si>
  <si>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</si>
  <si>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</si>
  <si>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</si>
  <si>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</si>
  <si>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</si>
  <si>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</si>
  <si>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</si>
  <si>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</si>
  <si>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</si>
  <si>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</si>
  <si>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</si>
  <si>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</si>
  <si>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</si>
  <si>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</si>
  <si>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</si>
  <si>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</si>
  <si>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</si>
  <si>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</si>
  <si>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</si>
  <si>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</si>
  <si>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</si>
  <si>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</si>
  <si>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</si>
  <si>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</si>
  <si>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</si>
  <si>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</si>
  <si>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</si>
  <si>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</si>
  <si>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</si>
  <si>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</si>
  <si>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</si>
  <si>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</si>
  <si>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</si>
  <si>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</si>
  <si>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</si>
  <si>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</si>
  <si>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</si>
  <si>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</si>
  <si>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</si>
  <si>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</si>
  <si>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</si>
  <si>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</si>
  <si>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</si>
  <si>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</si>
  <si>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</si>
  <si>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</si>
  <si>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</si>
  <si>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</si>
  <si>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</si>
  <si>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</si>
  <si>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</si>
  <si>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</si>
  <si>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</si>
  <si>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</si>
  <si>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</si>
  <si>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</si>
  <si>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</si>
  <si>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</si>
  <si>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</si>
  <si>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</si>
  <si>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</si>
  <si>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</si>
  <si>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</si>
  <si>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</si>
  <si>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</si>
  <si>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</si>
  <si>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</si>
  <si>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</si>
  <si>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</si>
  <si>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</si>
  <si>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</si>
  <si>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</si>
  <si>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</si>
  <si>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</si>
  <si>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</si>
  <si>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</si>
  <si>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</si>
  <si>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</si>
  <si>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</si>
  <si>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</si>
  <si>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</si>
  <si>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</si>
  <si>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</si>
  <si>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</si>
  <si>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</si>
  <si>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</si>
  <si>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</si>
  <si>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</si>
  <si>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</si>
  <si>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</si>
  <si>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</si>
  <si>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</si>
  <si>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</si>
  <si>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</si>
  <si>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</si>
  <si>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</si>
  <si>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</si>
  <si>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</si>
  <si>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</si>
  <si>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</si>
  <si>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</si>
  <si>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</si>
  <si>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</si>
  <si>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</si>
  <si>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</si>
  <si>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</si>
  <si>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</si>
  <si>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</si>
  <si>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</si>
  <si>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</si>
  <si>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</si>
  <si>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</si>
  <si>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</si>
  <si>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</si>
  <si>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</si>
  <si>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</si>
  <si>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</si>
  <si>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</si>
  <si>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</si>
  <si>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</si>
  <si>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</si>
  <si>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</si>
  <si>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</si>
  <si>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</si>
  <si>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</si>
  <si>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</si>
  <si>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</si>
  <si>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</si>
  <si>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</si>
  <si>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</si>
  <si>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</si>
  <si>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</si>
  <si>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</si>
  <si>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</si>
  <si>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</si>
  <si>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</si>
  <si>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</si>
  <si>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</si>
  <si>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</si>
  <si>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</si>
  <si>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</si>
  <si>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</si>
  <si>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</si>
  <si>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</si>
  <si>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</si>
  <si>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</si>
  <si>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</si>
  <si>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</si>
  <si>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</si>
  <si>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</si>
  <si>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</si>
  <si>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</si>
  <si>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</si>
  <si>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</si>
  <si>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</si>
  <si>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</si>
  <si>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</si>
  <si>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</si>
  <si>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</si>
  <si>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</si>
  <si>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</si>
  <si>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</si>
  <si>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</si>
  <si>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</si>
  <si>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</si>
  <si>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</si>
  <si>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</si>
  <si>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</si>
  <si>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</si>
  <si>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</si>
  <si>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</si>
  <si>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</si>
  <si>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</si>
  <si>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</si>
  <si>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</si>
  <si>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</si>
  <si>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</si>
  <si>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</si>
  <si>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</si>
  <si>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</si>
  <si>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</si>
  <si>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</si>
  <si>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</si>
  <si>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</si>
  <si>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</si>
  <si>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</si>
  <si>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</si>
  <si>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</si>
  <si>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</si>
  <si>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</si>
  <si>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</si>
  <si>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</si>
  <si>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</si>
  <si>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</si>
  <si>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</si>
  <si>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</si>
  <si>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</si>
  <si>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</si>
  <si>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</si>
  <si>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</si>
  <si>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</si>
  <si>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</si>
  <si>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</si>
  <si>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</si>
  <si>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</si>
  <si>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</si>
  <si>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</si>
  <si>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</si>
  <si>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</si>
  <si>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</si>
  <si>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</si>
  <si>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</si>
  <si>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</si>
  <si>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</si>
  <si>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</si>
  <si>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</si>
  <si>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</si>
  <si>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</si>
  <si>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</si>
  <si>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</si>
  <si>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</si>
  <si>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</si>
  <si>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</si>
  <si>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</si>
  <si>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</si>
  <si>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</si>
  <si>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</si>
  <si>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</si>
  <si>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</si>
  <si>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</si>
  <si>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</si>
  <si>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</si>
  <si>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</si>
  <si>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</si>
  <si>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</si>
  <si>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</si>
  <si>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</si>
  <si>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</si>
  <si>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</si>
  <si>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</si>
  <si>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</si>
  <si>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</si>
  <si>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</si>
  <si>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</si>
  <si>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</si>
  <si>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</si>
  <si>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</si>
  <si>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</si>
  <si>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</si>
  <si>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</si>
  <si>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</si>
  <si>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</si>
  <si>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</si>
  <si>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</si>
  <si>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</si>
  <si>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</si>
  <si>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</si>
  <si>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</si>
  <si>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</si>
  <si>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</si>
  <si>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</si>
  <si>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</si>
  <si>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</si>
  <si>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</si>
  <si>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</si>
  <si>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</si>
  <si>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</si>
  <si>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</si>
  <si>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</si>
  <si>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</si>
  <si>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</si>
  <si>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</si>
  <si>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</si>
  <si>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</si>
  <si>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</si>
  <si>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</si>
  <si>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</si>
  <si>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</si>
  <si>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</si>
  <si>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</si>
  <si>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</si>
  <si>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</si>
  <si>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</si>
  <si>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</si>
  <si>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</si>
  <si>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</si>
  <si>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</si>
  <si>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</si>
  <si>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</si>
  <si>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</si>
  <si>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</si>
  <si>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</si>
  <si>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</si>
  <si>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</si>
  <si>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</si>
  <si>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</si>
  <si>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</si>
  <si>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</si>
  <si>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</si>
  <si>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</si>
  <si>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</si>
  <si>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</si>
  <si>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</si>
  <si>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</si>
  <si>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</si>
  <si>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</si>
  <si>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</si>
  <si>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</si>
  <si>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</si>
  <si>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</si>
  <si>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</si>
  <si>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</si>
  <si>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</si>
  <si>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</si>
  <si>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</si>
  <si>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</si>
  <si>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</si>
  <si>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</si>
  <si>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</si>
  <si>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</si>
  <si>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</si>
  <si>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</si>
  <si>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</si>
  <si>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</si>
  <si>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</si>
  <si>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</si>
  <si>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</si>
  <si>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</si>
  <si>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</si>
  <si>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</si>
  <si>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</si>
  <si>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</si>
  <si>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</si>
  <si>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</si>
  <si>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</si>
  <si>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</si>
  <si>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</si>
  <si>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</si>
  <si>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</si>
  <si>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</si>
  <si>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</si>
  <si>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</si>
  <si>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</si>
  <si>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</si>
  <si>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</si>
  <si>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</si>
  <si>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</si>
  <si>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</si>
  <si>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</si>
  <si>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</si>
  <si>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</si>
  <si>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</si>
  <si>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</si>
  <si>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</si>
  <si>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</si>
  <si>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</si>
  <si>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</si>
  <si>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</si>
  <si>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</si>
  <si>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</si>
  <si>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</si>
  <si>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</si>
  <si>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</si>
  <si>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</si>
  <si>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</si>
  <si>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</si>
  <si>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</si>
  <si>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</si>
  <si>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</si>
  <si>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</si>
  <si>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</si>
  <si>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</si>
  <si>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</si>
  <si>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</si>
  <si>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</si>
  <si>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</si>
  <si>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</si>
  <si>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</si>
  <si>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</si>
  <si>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</si>
  <si>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</si>
  <si>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</si>
  <si>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</si>
  <si>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</si>
  <si>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</si>
  <si>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</si>
  <si>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</si>
  <si>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</si>
  <si>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</si>
  <si>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</si>
  <si>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</si>
  <si>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</si>
  <si>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</si>
  <si>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</si>
  <si>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</si>
  <si>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</si>
  <si>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</si>
  <si>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</si>
  <si>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</si>
  <si>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</si>
  <si>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</si>
  <si>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</si>
  <si>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</si>
  <si>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</si>
  <si>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</si>
  <si>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</si>
  <si>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</si>
  <si>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</si>
  <si>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</si>
  <si>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</si>
  <si>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</si>
  <si>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</si>
  <si>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</si>
  <si>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</si>
  <si>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</si>
  <si>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</si>
  <si>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</si>
  <si>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</si>
  <si>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</si>
  <si>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</si>
  <si>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</si>
  <si>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</si>
  <si>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</si>
  <si>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</si>
  <si>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</si>
  <si>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</si>
  <si>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</si>
  <si>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</si>
  <si>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</si>
  <si>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</si>
  <si>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</si>
  <si>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</si>
  <si>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</si>
  <si>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</si>
  <si>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</si>
  <si>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</si>
  <si>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</si>
  <si>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</si>
  <si>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</si>
  <si>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</si>
  <si>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</si>
  <si>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</si>
  <si>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</si>
  <si>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</si>
  <si>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</si>
  <si>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</si>
  <si>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</si>
  <si>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</si>
  <si>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</si>
  <si>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</si>
  <si>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</si>
  <si>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</si>
  <si>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</si>
  <si>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</si>
  <si>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</si>
  <si>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</si>
  <si>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</si>
  <si>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</si>
  <si>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</si>
  <si>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</si>
  <si>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</si>
  <si>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</si>
  <si>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</si>
  <si>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</si>
  <si>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</si>
  <si>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</si>
  <si>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</si>
  <si>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</si>
  <si>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</si>
  <si>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</si>
  <si>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</si>
  <si>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</si>
  <si>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</si>
  <si>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</si>
  <si>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</si>
  <si>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</si>
  <si>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</si>
  <si>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</si>
  <si>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</si>
  <si>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</si>
  <si>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</si>
  <si>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</si>
  <si>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</si>
  <si>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</si>
  <si>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</si>
  <si>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</si>
  <si>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</si>
  <si>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</si>
  <si>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</si>
  <si>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</si>
  <si>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</si>
  <si>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</si>
  <si>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</si>
  <si>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</si>
  <si>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</si>
  <si>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</si>
  <si>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</si>
  <si>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</si>
  <si>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</si>
  <si>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</si>
  <si>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</si>
  <si>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</si>
  <si>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</si>
  <si>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</si>
  <si>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</si>
  <si>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</si>
  <si>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</si>
  <si>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</si>
  <si>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</si>
  <si>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</si>
  <si>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</si>
  <si>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</si>
  <si>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</si>
  <si>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</si>
  <si>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</si>
  <si>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</si>
  <si>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</si>
  <si>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</si>
  <si>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</si>
  <si>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</si>
  <si>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</si>
  <si>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</si>
  <si>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</si>
  <si>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</si>
  <si>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</si>
  <si>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</si>
  <si>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</si>
  <si>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</si>
  <si>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</si>
  <si>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</si>
  <si>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</si>
  <si>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</si>
  <si>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</si>
  <si>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</si>
  <si>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</si>
  <si>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</si>
  <si>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</si>
  <si>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</si>
  <si>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</si>
  <si>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</si>
  <si>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</si>
  <si>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</si>
  <si>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</si>
  <si>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</si>
  <si>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</si>
  <si>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</si>
  <si>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</si>
  <si>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</si>
  <si>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</si>
  <si>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</si>
  <si>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</si>
  <si>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</si>
  <si>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</si>
  <si>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</si>
  <si>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</si>
  <si>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</si>
  <si>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</si>
  <si>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</si>
  <si>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</si>
  <si>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</si>
  <si>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</si>
  <si>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</si>
  <si>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</si>
  <si>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</si>
  <si>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</si>
  <si>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</si>
  <si>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</si>
  <si>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</si>
  <si>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</si>
  <si>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</si>
  <si>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</si>
  <si>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</si>
  <si>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</si>
  <si>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</si>
  <si>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</si>
  <si>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</si>
  <si>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</si>
  <si>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</si>
  <si>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</si>
  <si>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</si>
  <si>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</si>
  <si>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</si>
  <si>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</si>
  <si>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</si>
  <si>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</si>
  <si>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</si>
  <si>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</si>
  <si>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</si>
  <si>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</si>
  <si>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</si>
  <si>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</si>
  <si>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</si>
  <si>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</si>
  <si>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</si>
  <si>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</si>
  <si>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</si>
  <si>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</si>
  <si>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</si>
  <si>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</si>
  <si>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</si>
  <si>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</si>
  <si>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</si>
  <si>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</si>
  <si>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</si>
  <si>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</si>
  <si>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</si>
  <si>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</si>
  <si>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</si>
  <si>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</si>
  <si>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</si>
  <si>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</si>
  <si>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</si>
  <si>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</si>
  <si>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</si>
  <si>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</si>
  <si>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</si>
  <si>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</si>
  <si>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</si>
  <si>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</si>
  <si>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</si>
  <si>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</si>
  <si>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</si>
  <si>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</si>
  <si>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</si>
  <si>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</si>
  <si>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</si>
  <si>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</si>
  <si>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</si>
  <si>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</si>
  <si>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</si>
  <si>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</si>
  <si>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</si>
  <si>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</si>
  <si>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</si>
  <si>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</si>
  <si>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</si>
  <si>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</si>
  <si>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</si>
  <si>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</si>
  <si>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</si>
  <si>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</si>
  <si>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</si>
  <si>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</si>
  <si>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</si>
  <si>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</si>
  <si>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</si>
  <si>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</si>
  <si>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</si>
  <si>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</si>
  <si>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</si>
  <si>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</si>
  <si>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</si>
  <si>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</si>
  <si>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</si>
  <si>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</si>
  <si>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</si>
  <si>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</si>
  <si>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</si>
  <si>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</si>
  <si>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</si>
  <si>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</si>
  <si>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</si>
  <si>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</si>
  <si>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</si>
  <si>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</si>
  <si>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</si>
  <si>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</si>
  <si>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</si>
  <si>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</si>
  <si>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</si>
  <si>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</si>
  <si>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</si>
  <si>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</si>
  <si>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</si>
  <si>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</si>
  <si>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</si>
  <si>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</si>
  <si>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</si>
  <si>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</si>
  <si>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</si>
  <si>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</si>
  <si>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</si>
  <si>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</si>
  <si>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</si>
  <si>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</si>
  <si>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</si>
  <si>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</si>
  <si>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</si>
  <si>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</si>
  <si>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</si>
  <si>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</si>
  <si>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</si>
  <si>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</si>
  <si>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</si>
  <si>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</si>
  <si>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</si>
  <si>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</si>
  <si>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</si>
  <si>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</si>
  <si>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</si>
  <si>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</si>
  <si>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</si>
  <si>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</si>
  <si>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</si>
  <si>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</si>
  <si>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</si>
  <si>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</si>
  <si>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</si>
  <si>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</si>
  <si>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</si>
  <si>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</si>
  <si>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</si>
  <si>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</si>
  <si>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</si>
  <si>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</si>
  <si>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</si>
  <si>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</si>
  <si>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</si>
  <si>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</si>
  <si>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</si>
  <si>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</si>
  <si>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</si>
  <si>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</si>
  <si>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</si>
  <si>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</si>
  <si>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</si>
  <si>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</si>
  <si>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</si>
  <si>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</si>
  <si>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</si>
  <si>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</si>
  <si>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</si>
  <si>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</si>
  <si>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</si>
  <si>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</si>
  <si>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</si>
  <si>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</si>
  <si>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</si>
  <si>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</si>
  <si>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</si>
  <si>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</si>
  <si>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</si>
  <si>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</si>
  <si>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</si>
  <si>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</si>
  <si>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</si>
  <si>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</si>
  <si>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</si>
  <si>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</si>
  <si>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</si>
  <si>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</si>
  <si>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</si>
  <si>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</si>
  <si>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</si>
  <si>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</si>
  <si>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</si>
  <si>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</si>
  <si>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</si>
  <si>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</si>
  <si>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</si>
  <si>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</si>
  <si>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</si>
  <si>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</si>
  <si>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</si>
  <si>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</si>
  <si>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</si>
  <si>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</si>
  <si>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</si>
  <si>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</si>
  <si>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</si>
  <si>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</si>
  <si>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</si>
  <si>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</si>
  <si>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</si>
  <si>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</si>
  <si>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</si>
  <si>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</si>
  <si>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</si>
  <si>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</si>
  <si>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</si>
  <si>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</si>
  <si>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</si>
  <si>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</si>
  <si>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</si>
  <si>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</si>
  <si>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</si>
  <si>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</si>
  <si>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</si>
  <si>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</si>
  <si>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</si>
  <si>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</si>
  <si>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</si>
  <si>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</si>
  <si>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</si>
  <si>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</si>
  <si>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</si>
  <si>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</si>
  <si>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</si>
  <si>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</si>
  <si>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</si>
  <si>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</si>
  <si>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</si>
  <si>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</si>
  <si>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</si>
  <si>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</si>
  <si>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</si>
  <si>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</si>
  <si>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</si>
  <si>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</si>
  <si>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</si>
  <si>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</si>
  <si>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</si>
  <si>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</si>
  <si>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</si>
  <si>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</si>
  <si>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</si>
  <si>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</si>
  <si>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</si>
  <si>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</si>
  <si>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</si>
  <si>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</si>
  <si>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</si>
  <si>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</si>
  <si>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</si>
  <si>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</si>
  <si>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</si>
  <si>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</si>
  <si>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</si>
  <si>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</si>
  <si>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</si>
  <si>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</si>
  <si>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</si>
  <si>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</si>
  <si>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</si>
  <si>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</si>
  <si>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</si>
  <si>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</si>
  <si>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</si>
  <si>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</si>
  <si>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</si>
  <si>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</si>
  <si>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</si>
  <si>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</si>
  <si>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</si>
  <si>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</si>
  <si>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</si>
  <si>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</si>
  <si>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</si>
  <si>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</si>
  <si>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</si>
  <si>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</si>
  <si>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</si>
  <si>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</si>
  <si>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</si>
  <si>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</si>
  <si>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</si>
  <si>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</si>
  <si>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</si>
  <si>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</si>
  <si>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</si>
  <si>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</si>
  <si>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</si>
  <si>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</si>
  <si>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</si>
  <si>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</si>
  <si>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</si>
  <si>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</si>
  <si>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</si>
  <si>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</si>
  <si>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</si>
  <si>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</si>
  <si>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</si>
  <si>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</si>
  <si>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</si>
  <si>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</si>
  <si>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</si>
  <si>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</si>
  <si>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</si>
  <si>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</si>
  <si>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</si>
  <si>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</si>
  <si>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</si>
  <si>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</si>
  <si>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</si>
  <si>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</si>
  <si>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</si>
  <si>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</si>
  <si>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</si>
  <si>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</si>
  <si>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</si>
  <si>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</si>
  <si>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</si>
  <si>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</si>
  <si>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</si>
  <si>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</si>
  <si>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</si>
  <si>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</si>
  <si>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</si>
  <si>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</si>
  <si>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</si>
  <si>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</si>
  <si>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</si>
  <si>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</si>
  <si>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</si>
  <si>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</si>
  <si>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</si>
  <si>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</si>
  <si>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</si>
  <si>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</si>
  <si>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</si>
  <si>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</si>
  <si>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</si>
  <si>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</si>
  <si>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</si>
  <si>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</si>
  <si>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</si>
  <si>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</si>
  <si>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</si>
  <si>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</si>
  <si>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</si>
  <si>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</si>
  <si>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</si>
  <si>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</si>
  <si>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</si>
  <si>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</si>
  <si>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</si>
  <si>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</si>
  <si>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</si>
  <si>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</si>
  <si>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</si>
  <si>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</si>
  <si>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</si>
  <si>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</si>
  <si>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</si>
  <si>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</si>
  <si>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</si>
  <si>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</si>
  <si>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</si>
  <si>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</si>
  <si>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</si>
  <si>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</si>
  <si>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</si>
  <si>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</si>
  <si>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</si>
  <si>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</si>
  <si>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</si>
  <si>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</si>
  <si>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</si>
  <si>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</si>
  <si>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</si>
  <si>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</si>
  <si>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</si>
  <si>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</si>
  <si>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</si>
  <si>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</si>
  <si>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</si>
  <si>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</si>
  <si>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</si>
  <si>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</si>
  <si>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</si>
  <si>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</si>
  <si>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</si>
  <si>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</si>
  <si>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</si>
  <si>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</si>
  <si>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</si>
  <si>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</si>
  <si>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</si>
  <si>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</si>
  <si>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</si>
  <si>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</si>
  <si>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</si>
  <si>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</si>
  <si>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</si>
  <si>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</si>
  <si>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</si>
  <si>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</si>
  <si>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</si>
  <si>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</si>
  <si>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</si>
  <si>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</si>
  <si>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</si>
  <si>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</si>
  <si>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</si>
  <si>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</si>
  <si>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</si>
  <si>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</si>
  <si>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</si>
  <si>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</si>
  <si>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</si>
  <si>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</si>
  <si>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</si>
  <si>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</si>
  <si>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</si>
  <si>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</si>
  <si>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</si>
  <si>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</si>
  <si>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</si>
  <si>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</si>
  <si>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</si>
  <si>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</si>
  <si>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</si>
  <si>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</si>
  <si>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</si>
  <si>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</si>
  <si>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</si>
  <si>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</si>
  <si>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</si>
  <si>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</si>
  <si>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</si>
  <si>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</si>
  <si>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</si>
  <si>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</si>
  <si>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</si>
  <si>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</si>
  <si>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</si>
  <si>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</si>
  <si>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</si>
  <si>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</si>
  <si>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</si>
  <si>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</si>
  <si>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</si>
  <si>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</si>
  <si>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</si>
  <si>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</si>
  <si>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</si>
  <si>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</si>
  <si>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</si>
  <si>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</si>
  <si>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</si>
  <si>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</si>
  <si>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</si>
  <si>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</si>
  <si>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</si>
  <si>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</si>
  <si>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</si>
  <si>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</si>
  <si>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</si>
  <si>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</si>
  <si>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</si>
  <si>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</si>
  <si>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</si>
  <si>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</si>
  <si>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</si>
  <si>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</si>
  <si>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</si>
  <si>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</si>
  <si>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</si>
  <si>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</si>
  <si>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</si>
  <si>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</si>
  <si>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</si>
  <si>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</si>
  <si>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</si>
  <si>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</si>
  <si>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</si>
  <si>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</si>
  <si>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</si>
  <si>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</si>
  <si>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</si>
  <si>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</si>
  <si>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</si>
  <si>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</si>
  <si>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</si>
  <si>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</si>
  <si>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</si>
  <si>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</si>
  <si>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</si>
  <si>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</si>
  <si>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</si>
  <si>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</si>
  <si>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</si>
  <si>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</si>
  <si>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</si>
  <si>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</si>
  <si>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</si>
  <si>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</si>
  <si>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</si>
  <si>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</si>
  <si>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</si>
  <si>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</si>
  <si>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</si>
  <si>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</si>
  <si>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</si>
  <si>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</si>
  <si>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</si>
  <si>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</si>
  <si>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</si>
  <si>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</si>
  <si>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</si>
  <si>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</si>
  <si>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</si>
  <si>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</si>
  <si>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</si>
  <si>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</si>
  <si>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</si>
  <si>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</si>
  <si>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</si>
  <si>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</si>
  <si>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</si>
  <si>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</si>
  <si>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</si>
  <si>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</si>
  <si>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</si>
  <si>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</si>
  <si>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</si>
  <si>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</si>
  <si>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</si>
  <si>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</si>
  <si>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</si>
  <si>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</si>
  <si>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</si>
  <si>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</si>
  <si>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</si>
  <si>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</si>
  <si>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</si>
  <si>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</si>
  <si>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</si>
  <si>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</si>
  <si>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</si>
  <si>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</si>
  <si>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</si>
  <si>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</si>
  <si>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</si>
  <si>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</si>
  <si>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</si>
  <si>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</si>
  <si>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</si>
  <si>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</si>
  <si>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</si>
  <si>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</si>
  <si>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</si>
  <si>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</si>
  <si>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</si>
  <si>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</si>
  <si>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</si>
  <si>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</si>
  <si>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</si>
  <si>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</si>
  <si>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</si>
  <si>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</si>
  <si>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</si>
  <si>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</si>
  <si>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</si>
  <si>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</si>
  <si>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</si>
  <si>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</si>
  <si>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</si>
  <si>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</si>
  <si>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</si>
  <si>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</si>
  <si>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</si>
  <si>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</si>
  <si>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</si>
  <si>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</si>
  <si>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</si>
  <si>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</si>
  <si>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</si>
  <si>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</si>
  <si>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</si>
  <si>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</si>
  <si>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</si>
  <si>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</si>
  <si>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</si>
  <si>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</si>
  <si>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</si>
  <si>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</si>
  <si>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</si>
  <si>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</si>
  <si>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</si>
  <si>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</si>
  <si>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</si>
  <si>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</si>
  <si>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</si>
  <si>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</si>
  <si>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</si>
  <si>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</si>
  <si>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</si>
  <si>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</si>
  <si>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</si>
  <si>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</si>
  <si>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</si>
  <si>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</si>
  <si>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</si>
  <si>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</si>
  <si>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</si>
  <si>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</si>
  <si>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</si>
  <si>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</si>
  <si>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</si>
  <si>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</si>
  <si>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</si>
  <si>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</si>
  <si>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</si>
  <si>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</si>
  <si>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</si>
  <si>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</si>
  <si>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</si>
  <si>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</si>
  <si>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</si>
  <si>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</si>
  <si>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</si>
  <si>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</si>
  <si>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</si>
  <si>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</si>
  <si>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</si>
  <si>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</si>
  <si>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</si>
  <si>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</si>
  <si>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</si>
  <si>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</si>
  <si>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</si>
  <si>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</si>
  <si>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</si>
  <si>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</si>
  <si>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</si>
  <si>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</si>
  <si>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</si>
  <si>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</si>
  <si>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</si>
  <si>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</si>
  <si>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</si>
  <si>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</si>
  <si>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</si>
  <si>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</si>
  <si>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</si>
  <si>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</si>
  <si>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</si>
  <si>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</si>
  <si>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</si>
  <si>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</si>
  <si>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</si>
  <si>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</si>
  <si>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</si>
  <si>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</si>
  <si>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</si>
  <si>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</si>
  <si>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</si>
  <si>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</si>
  <si>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</si>
  <si>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</si>
  <si>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</si>
  <si>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</si>
  <si>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</si>
  <si>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</si>
  <si>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</si>
  <si>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</si>
  <si>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</si>
  <si>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</si>
  <si>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</si>
  <si>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</si>
  <si>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</si>
  <si>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</si>
  <si>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</si>
  <si>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</si>
  <si>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</si>
  <si>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</si>
  <si>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</si>
  <si>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</si>
  <si>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</si>
  <si>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</si>
  <si>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</si>
  <si>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</si>
  <si>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</si>
  <si>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</si>
  <si>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</si>
  <si>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</si>
  <si>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</si>
  <si>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</si>
  <si>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</si>
  <si>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</si>
  <si>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</si>
  <si>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</si>
  <si>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</si>
  <si>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</si>
  <si>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</si>
  <si>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</si>
  <si>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</si>
  <si>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</si>
  <si>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</si>
  <si>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</si>
  <si>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</si>
  <si>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</si>
  <si>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</si>
  <si>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</si>
  <si>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</si>
  <si>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</si>
  <si>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</si>
  <si>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</si>
  <si>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</si>
  <si>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</si>
  <si>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</si>
  <si>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</si>
  <si>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</si>
  <si>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</si>
  <si>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</si>
  <si>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</si>
  <si>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</si>
  <si>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</si>
  <si>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</si>
  <si>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</si>
  <si>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</si>
  <si>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</si>
  <si>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</si>
  <si>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</si>
  <si>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</si>
  <si>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</si>
  <si>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</si>
  <si>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</si>
  <si>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</si>
  <si>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</si>
  <si>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</si>
  <si>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</si>
  <si>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</si>
  <si>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</si>
  <si>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</si>
  <si>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</si>
  <si>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</si>
  <si>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</si>
  <si>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</si>
  <si>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</si>
  <si>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</si>
  <si>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</si>
  <si>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</si>
  <si>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</si>
  <si>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</si>
  <si>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</si>
  <si>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</si>
  <si>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</si>
  <si>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</si>
  <si>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</si>
  <si>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</si>
  <si>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</si>
  <si>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</si>
  <si>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</si>
  <si>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</si>
  <si>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</si>
  <si>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</si>
  <si>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</si>
  <si>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</si>
  <si>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</si>
  <si>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</si>
  <si>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</si>
  <si>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</si>
  <si>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</si>
  <si>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</si>
  <si>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</si>
  <si>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</si>
  <si>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</si>
  <si>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</si>
  <si>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</si>
  <si>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</si>
  <si>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</si>
  <si>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</si>
  <si>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</si>
  <si>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</si>
  <si>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</si>
  <si>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</si>
  <si>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</si>
  <si>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</si>
  <si>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</si>
  <si>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</si>
  <si>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</si>
  <si>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</si>
  <si>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</si>
  <si>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</si>
  <si>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</si>
  <si>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</si>
  <si>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</si>
  <si>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</si>
  <si>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</si>
  <si>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</si>
  <si>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</si>
  <si>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</si>
  <si>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</si>
  <si>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</si>
  <si>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</si>
  <si>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</si>
  <si>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</si>
  <si>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</si>
  <si>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</si>
  <si>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</si>
  <si>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</si>
  <si>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</si>
  <si>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</si>
  <si>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</si>
  <si>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</si>
  <si>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</si>
  <si>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</si>
  <si>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</si>
  <si>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</si>
  <si>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</si>
  <si>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</si>
  <si>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</si>
  <si>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</si>
  <si>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</si>
  <si>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</si>
  <si>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</si>
  <si>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</si>
  <si>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</si>
  <si>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</si>
  <si>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</si>
  <si>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</si>
  <si>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</si>
  <si>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</si>
  <si>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</si>
  <si>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</si>
  <si>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</si>
  <si>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</si>
  <si>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</si>
  <si>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</si>
  <si>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</si>
  <si>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</si>
  <si>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</si>
  <si>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</si>
  <si>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</si>
  <si>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</si>
  <si>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</si>
  <si>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</si>
  <si>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</si>
  <si>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</si>
  <si>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</si>
  <si>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</si>
  <si>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</si>
  <si>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</si>
  <si>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</si>
  <si>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</si>
  <si>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</si>
  <si>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</si>
  <si>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</si>
  <si>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</si>
  <si>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</si>
  <si>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</si>
  <si>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</si>
  <si>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</si>
  <si>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</si>
  <si>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</si>
  <si>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</si>
  <si>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</si>
  <si>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</si>
  <si>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</si>
  <si>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</si>
  <si>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</si>
  <si>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</si>
  <si>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</si>
  <si>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</si>
  <si>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</si>
  <si>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</si>
  <si>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</si>
  <si>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</si>
  <si>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</si>
  <si>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</si>
  <si>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</si>
  <si>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</si>
  <si>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</si>
  <si>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</si>
  <si>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</si>
  <si>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</si>
  <si>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</si>
  <si>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</si>
  <si>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</si>
  <si>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</si>
  <si>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</si>
  <si>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</si>
  <si>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</si>
  <si>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</si>
  <si>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</si>
  <si>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</si>
  <si>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</si>
  <si>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</si>
  <si>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</si>
  <si>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</si>
  <si>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</si>
  <si>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</si>
  <si>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</si>
  <si>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</si>
  <si>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</si>
  <si>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</si>
  <si>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</si>
  <si>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</si>
  <si>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</si>
  <si>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</si>
  <si>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</si>
  <si>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</si>
  <si>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</si>
  <si>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</si>
  <si>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</si>
  <si>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</si>
  <si>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</si>
  <si>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</si>
  <si>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</si>
  <si>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</si>
  <si>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</si>
  <si>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</si>
  <si>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</si>
  <si>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</si>
  <si>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</si>
  <si>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</si>
  <si>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</si>
  <si>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</si>
  <si>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</si>
  <si>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</si>
  <si>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</si>
  <si>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</si>
  <si>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</si>
  <si>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</si>
  <si>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</si>
  <si>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</si>
  <si>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</si>
  <si>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</si>
  <si>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</si>
  <si>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</si>
  <si>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</si>
  <si>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</si>
  <si>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</si>
  <si>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</si>
  <si>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</si>
  <si>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</si>
  <si>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</si>
  <si>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</si>
  <si>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</si>
  <si>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</si>
  <si>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</si>
  <si>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</si>
  <si>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</si>
  <si>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</si>
  <si>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</si>
  <si>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</si>
  <si>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</si>
  <si>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</si>
  <si>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</si>
  <si>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</si>
  <si>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</si>
  <si>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</si>
  <si>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</si>
  <si>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</si>
  <si>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</si>
  <si>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</si>
  <si>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</si>
  <si>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</si>
  <si>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</si>
  <si>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</si>
  <si>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</si>
  <si>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</si>
  <si>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</si>
  <si>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</si>
  <si>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</si>
  <si>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</si>
  <si>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</si>
  <si>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</si>
  <si>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</si>
  <si>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</si>
  <si>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</si>
  <si>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</si>
  <si>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</si>
  <si>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</si>
  <si>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</si>
  <si>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</si>
  <si>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</si>
  <si>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</si>
  <si>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</si>
  <si>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</si>
  <si>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</si>
  <si>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</si>
  <si>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</si>
  <si>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</si>
  <si>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</si>
  <si>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</si>
  <si>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</si>
  <si>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</si>
  <si>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</si>
  <si>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</si>
  <si>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</si>
  <si>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</si>
  <si>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</si>
  <si>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</si>
  <si>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</si>
  <si>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</si>
  <si>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</si>
  <si>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</si>
  <si>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</si>
  <si>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</si>
  <si>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</si>
  <si>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</si>
  <si>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</si>
  <si>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</si>
  <si>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</si>
  <si>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</si>
  <si>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</si>
  <si>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</si>
  <si>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</si>
  <si>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</si>
  <si>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</si>
  <si>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</si>
  <si>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</si>
  <si>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</si>
  <si>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</si>
  <si>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</si>
  <si>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</si>
  <si>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</si>
  <si>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</si>
  <si>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</si>
  <si>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</si>
  <si>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</si>
  <si>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</si>
  <si>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</si>
  <si>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</si>
  <si>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</si>
  <si>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</si>
  <si>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</si>
  <si>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</si>
  <si>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</si>
  <si>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</si>
  <si>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</si>
  <si>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</si>
  <si>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</si>
  <si>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</si>
  <si>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</si>
  <si>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</si>
  <si>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</si>
  <si>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</si>
  <si>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</si>
  <si>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</si>
  <si>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</si>
  <si>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</si>
  <si>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</si>
  <si>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</si>
  <si>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</si>
  <si>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</si>
  <si>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</si>
  <si>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</si>
  <si>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</si>
  <si>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</si>
  <si>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</si>
  <si>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</si>
  <si>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</si>
  <si>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</si>
  <si>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</si>
  <si>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</si>
  <si>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</si>
  <si>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</si>
  <si>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</si>
  <si>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</si>
  <si>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</si>
  <si>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</si>
  <si>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</si>
  <si>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</si>
  <si>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</si>
  <si>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</si>
  <si>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</si>
  <si>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</si>
  <si>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</si>
  <si>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</si>
  <si>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</si>
  <si>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</si>
  <si>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</si>
  <si>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</si>
  <si>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</si>
  <si>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</si>
  <si>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</si>
  <si>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</si>
  <si>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</si>
  <si>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</si>
  <si>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</si>
  <si>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</si>
  <si>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</si>
  <si>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</si>
  <si>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</si>
  <si>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</si>
  <si>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</si>
  <si>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</si>
  <si>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</si>
  <si>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</si>
  <si>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</si>
  <si>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</si>
  <si>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</si>
  <si>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</si>
  <si>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</si>
  <si>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</si>
  <si>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</si>
  <si>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</si>
  <si>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</si>
  <si>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</si>
  <si>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</si>
  <si>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</si>
  <si>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</si>
  <si>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</si>
  <si>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</si>
  <si>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</si>
  <si>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</si>
  <si>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</si>
  <si>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</si>
  <si>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</si>
  <si>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</si>
  <si>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</si>
  <si>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</si>
  <si>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</si>
  <si>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</si>
  <si>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</si>
  <si>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</si>
  <si>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</si>
  <si>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</si>
  <si>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</si>
  <si>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</si>
  <si>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</si>
  <si>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</si>
  <si>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</si>
  <si>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</si>
  <si>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</si>
  <si>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</si>
  <si>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</si>
  <si>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</si>
  <si>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</si>
  <si>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</si>
  <si>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</si>
  <si>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</si>
  <si>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</si>
  <si>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</si>
  <si>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</si>
  <si>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</si>
  <si>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</si>
  <si>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</si>
  <si>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</si>
  <si>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</si>
  <si>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</si>
  <si>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</si>
  <si>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</si>
  <si>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</si>
  <si>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</si>
  <si>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</si>
  <si>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</si>
  <si>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</si>
  <si>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</si>
  <si>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</si>
  <si>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</si>
  <si>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</si>
  <si>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</si>
  <si>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</si>
  <si>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</si>
  <si>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</si>
  <si>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</si>
  <si>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</si>
  <si>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</si>
  <si>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</si>
  <si>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</si>
  <si>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</si>
  <si>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</si>
  <si>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</si>
  <si>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</si>
  <si>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</si>
  <si>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</si>
  <si>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</si>
  <si>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</si>
  <si>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</si>
  <si>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</si>
  <si>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</si>
  <si>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</si>
  <si>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</si>
  <si>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</si>
  <si>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</si>
  <si>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</si>
  <si>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</si>
  <si>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</si>
  <si>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</si>
  <si>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</si>
  <si>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</si>
  <si>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</si>
  <si>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</si>
  <si>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</si>
  <si>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</si>
  <si>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</si>
  <si>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</si>
  <si>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</si>
  <si>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</si>
  <si>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</si>
  <si>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</si>
  <si>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</si>
  <si>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</si>
  <si>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</si>
  <si>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</si>
  <si>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</si>
  <si>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</si>
  <si>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</si>
  <si>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</si>
  <si>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</si>
  <si>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</si>
  <si>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</si>
  <si>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</si>
  <si>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</si>
  <si>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</si>
  <si>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</si>
  <si>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</si>
  <si>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</si>
  <si>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</si>
  <si>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</si>
  <si>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</si>
  <si>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</si>
  <si>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</si>
  <si>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</si>
  <si>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</si>
  <si>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</si>
  <si>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</si>
  <si>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</si>
  <si>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</si>
  <si>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</si>
  <si>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</si>
  <si>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</si>
  <si>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</si>
  <si>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</si>
  <si>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</si>
  <si>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</si>
  <si>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</si>
  <si>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</si>
  <si>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</si>
  <si>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</si>
  <si>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</si>
  <si>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</si>
  <si>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</si>
  <si>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</si>
  <si>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</si>
  <si>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</si>
  <si>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</si>
  <si>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</si>
  <si>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</si>
  <si>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</si>
  <si>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</si>
  <si>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</si>
  <si>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</si>
  <si>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</si>
  <si>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</si>
  <si>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</si>
  <si>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</si>
  <si>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</si>
  <si>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</si>
  <si>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</si>
  <si>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</si>
  <si>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</si>
  <si>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</si>
  <si>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</si>
  <si>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</si>
  <si>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</si>
  <si>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</si>
  <si>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</si>
  <si>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</si>
  <si>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</si>
  <si>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</si>
  <si>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</si>
  <si>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</si>
  <si>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</si>
  <si>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</si>
  <si>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</si>
  <si>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</si>
  <si>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</si>
  <si>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</si>
  <si>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</si>
  <si>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</si>
  <si>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</si>
  <si>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</si>
  <si>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</si>
  <si>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</si>
  <si>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</si>
  <si>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</si>
  <si>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</si>
  <si>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</si>
  <si>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</si>
  <si>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</si>
  <si>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</si>
  <si>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</si>
  <si>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</si>
  <si>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</si>
  <si>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</si>
  <si>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</si>
  <si>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</si>
  <si>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</si>
  <si>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</si>
  <si>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</si>
  <si>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</si>
  <si>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</si>
  <si>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</si>
  <si>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</si>
  <si>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</si>
  <si>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</si>
  <si>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</si>
  <si>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</si>
  <si>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</si>
  <si>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</si>
  <si>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</si>
  <si>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</si>
  <si>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</si>
  <si>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</si>
  <si>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</si>
  <si>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</si>
  <si>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</si>
  <si>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</si>
  <si>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</si>
  <si>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</si>
  <si>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</si>
  <si>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</si>
  <si>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</si>
  <si>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</si>
  <si>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</si>
  <si>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</si>
  <si>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</si>
  <si>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</si>
  <si>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</si>
  <si>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</si>
  <si>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</si>
  <si>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</si>
  <si>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</si>
  <si>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</si>
  <si>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</si>
  <si>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</si>
  <si>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</si>
  <si>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</si>
  <si>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</si>
  <si>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</si>
  <si>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</si>
  <si>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</si>
  <si>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</si>
  <si>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</si>
  <si>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</si>
  <si>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</si>
  <si>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</si>
  <si>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</si>
  <si>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</si>
  <si>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</si>
  <si>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</si>
  <si>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</si>
  <si>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</si>
  <si>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</si>
  <si>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</si>
  <si>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</si>
  <si>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</si>
  <si>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</si>
  <si>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</si>
  <si>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</si>
  <si>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</si>
  <si>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</si>
  <si>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</si>
  <si>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</si>
  <si>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</si>
  <si>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</si>
  <si>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</si>
  <si>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</si>
  <si>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</si>
  <si>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</si>
  <si>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</si>
  <si>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</si>
  <si>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</si>
  <si>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</si>
  <si>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</si>
  <si>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</si>
  <si>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</si>
  <si>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</si>
  <si>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</si>
  <si>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</si>
  <si>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</si>
  <si>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</si>
  <si>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</si>
  <si>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</si>
  <si>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</si>
  <si>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</si>
  <si>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</si>
  <si>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</si>
  <si>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</si>
  <si>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</si>
  <si>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</si>
  <si>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</si>
  <si>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</si>
  <si>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</si>
  <si>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</si>
  <si>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</si>
  <si>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</si>
  <si>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</si>
  <si>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</si>
  <si>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</si>
  <si>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</si>
  <si>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</si>
  <si>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</si>
  <si>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</si>
  <si>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</si>
  <si>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</si>
  <si>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</si>
  <si>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</si>
  <si>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</si>
  <si>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</si>
  <si>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</si>
  <si>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</si>
  <si>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</si>
  <si>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</si>
  <si>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</si>
  <si>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</si>
  <si>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</si>
  <si>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</si>
  <si>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</si>
  <si>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</si>
  <si>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</si>
  <si>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</si>
  <si>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</si>
  <si>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</si>
  <si>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</si>
  <si>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</si>
  <si>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</si>
  <si>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</si>
  <si>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</si>
  <si>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</si>
  <si>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</si>
  <si>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</si>
  <si>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</si>
  <si>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</si>
  <si>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</si>
  <si>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</si>
  <si>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</si>
  <si>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</si>
  <si>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</si>
  <si>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</si>
  <si>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</si>
  <si>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</si>
  <si>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</si>
  <si>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</si>
  <si>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</si>
  <si>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</si>
  <si>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</si>
  <si>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</si>
  <si>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</si>
  <si>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</si>
  <si>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</si>
  <si>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</si>
  <si>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</si>
  <si>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</si>
  <si>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</si>
  <si>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</si>
  <si>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</si>
  <si>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</si>
  <si>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</si>
  <si>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</si>
  <si>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</si>
  <si>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</si>
  <si>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</si>
  <si>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</si>
  <si>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</si>
  <si>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</si>
  <si>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</si>
  <si>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</si>
  <si>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</si>
  <si>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</si>
  <si>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</si>
  <si>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</si>
  <si>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</si>
  <si>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</si>
  <si>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</si>
  <si>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</si>
  <si>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</si>
  <si>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</si>
  <si>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</si>
  <si>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</si>
  <si>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</si>
  <si>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</si>
  <si>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</si>
  <si>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</si>
  <si>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</si>
  <si>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</si>
  <si>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</si>
  <si>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</si>
  <si>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</si>
  <si>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</si>
  <si>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</si>
  <si>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</si>
  <si>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</si>
  <si>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</si>
  <si>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</si>
  <si>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</si>
  <si>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</si>
  <si>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</si>
  <si>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</si>
  <si>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</si>
  <si>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</si>
  <si>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</si>
  <si>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</si>
  <si>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</si>
  <si>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</si>
  <si>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</si>
  <si>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</si>
  <si>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</si>
  <si>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</si>
  <si>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</si>
  <si>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</si>
  <si>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</si>
  <si>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</si>
  <si>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</si>
  <si>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</si>
  <si>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</si>
  <si>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</si>
  <si>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</si>
  <si>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</si>
  <si>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</si>
  <si>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</si>
  <si>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</si>
  <si>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</si>
  <si>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</si>
  <si>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</si>
  <si>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</si>
  <si>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</si>
  <si>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</si>
  <si>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</si>
  <si>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</si>
  <si>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</si>
  <si>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</si>
  <si>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</si>
  <si>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</si>
  <si>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</si>
  <si>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</si>
  <si>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</si>
  <si>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</si>
  <si>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</si>
  <si>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</si>
  <si>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</si>
  <si>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</si>
  <si>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</si>
  <si>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</si>
  <si>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</si>
  <si>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</si>
  <si>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</si>
  <si>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</si>
  <si>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</si>
  <si>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</si>
  <si>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</si>
  <si>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</si>
  <si>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</si>
  <si>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</si>
  <si>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</si>
  <si>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</si>
  <si>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</si>
  <si>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</si>
  <si>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</si>
  <si>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</si>
  <si>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</si>
  <si>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</si>
  <si>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</si>
  <si>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</si>
  <si>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</si>
  <si>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</si>
  <si>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</si>
  <si>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</si>
  <si>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</si>
  <si>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</si>
  <si>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</si>
  <si>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</si>
  <si>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</si>
  <si>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</si>
  <si>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</si>
  <si>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</si>
  <si>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</si>
  <si>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</si>
  <si>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</si>
  <si>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</si>
  <si>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</si>
  <si>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</si>
  <si>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</si>
  <si>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</si>
  <si>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</si>
  <si>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</si>
  <si>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</si>
  <si>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</si>
  <si>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</si>
  <si>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</si>
  <si>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</si>
  <si>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</si>
  <si>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</si>
  <si>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</si>
  <si>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</si>
  <si>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</si>
  <si>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</si>
  <si>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</si>
  <si>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</si>
  <si>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</si>
  <si>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</si>
  <si>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</si>
  <si>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</si>
  <si>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</si>
  <si>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</si>
  <si>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</si>
  <si>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</si>
  <si>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</si>
  <si>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</si>
  <si>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</si>
  <si>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</si>
  <si>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</si>
  <si>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</si>
  <si>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</si>
  <si>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</si>
  <si>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</si>
  <si>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</si>
  <si>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</si>
  <si>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</si>
  <si>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</si>
  <si>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</si>
  <si>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</si>
  <si>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</si>
  <si>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</si>
  <si>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</si>
  <si>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</si>
  <si>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</si>
  <si>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</si>
  <si>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</si>
  <si>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</si>
  <si>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</si>
  <si>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</si>
  <si>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</si>
  <si>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</si>
  <si>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</si>
  <si>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</si>
  <si>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</si>
  <si>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</si>
  <si>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</si>
  <si>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</si>
  <si>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</si>
  <si>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</si>
  <si>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</si>
  <si>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</si>
  <si>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</si>
  <si>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</si>
  <si>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</si>
  <si>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</si>
  <si>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</si>
  <si>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</si>
  <si>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</si>
  <si>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</si>
  <si>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</si>
  <si>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</si>
  <si>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</si>
  <si>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</si>
  <si>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</si>
  <si>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</si>
  <si>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</si>
  <si>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</si>
  <si>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</si>
  <si>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</si>
  <si>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</si>
  <si>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</si>
  <si>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</si>
  <si>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</si>
  <si>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</si>
  <si>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</si>
  <si>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</si>
  <si>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</si>
  <si>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</si>
  <si>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</si>
  <si>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</si>
  <si>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</si>
  <si>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</si>
  <si>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</si>
  <si>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</si>
  <si>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</si>
  <si>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</si>
  <si>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</si>
  <si>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</si>
  <si>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</si>
  <si>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</si>
  <si>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</si>
  <si>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</si>
  <si>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</si>
  <si>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</si>
  <si>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</si>
  <si>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</si>
  <si>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</si>
  <si>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</si>
  <si>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</si>
  <si>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</si>
  <si>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</si>
  <si>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</si>
  <si>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</si>
  <si>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</si>
  <si>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</si>
  <si>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</si>
  <si>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</si>
  <si>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</si>
  <si>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</si>
  <si>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</si>
  <si>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</si>
  <si>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</si>
  <si>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</si>
  <si>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</si>
  <si>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</si>
  <si>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</si>
  <si>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</si>
  <si>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</si>
  <si>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</si>
  <si>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</si>
  <si>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</si>
  <si>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</si>
  <si>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</si>
  <si>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</si>
  <si>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</si>
  <si>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</si>
  <si>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</si>
  <si>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</si>
  <si>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</si>
  <si>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</si>
  <si>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</si>
  <si>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</si>
  <si>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</si>
  <si>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</si>
  <si>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</si>
  <si>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</si>
  <si>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</si>
  <si>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</si>
  <si>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</si>
  <si>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</si>
  <si>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</si>
  <si>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</si>
  <si>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</si>
  <si>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</si>
  <si>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</si>
  <si>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</si>
  <si>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</si>
  <si>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</si>
  <si>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</si>
  <si>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</si>
  <si>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</si>
  <si>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</si>
  <si>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</si>
  <si>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</si>
  <si>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</si>
  <si>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</si>
  <si>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</si>
  <si>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</si>
  <si>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</si>
  <si>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</si>
  <si>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</si>
  <si>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</si>
  <si>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</si>
  <si>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</si>
  <si>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</si>
  <si>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</si>
  <si>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</si>
  <si>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</si>
  <si>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</si>
  <si>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</si>
  <si>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</si>
  <si>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</si>
  <si>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</si>
  <si>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</si>
  <si>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</si>
  <si>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</si>
  <si>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</si>
  <si>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</si>
  <si>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</si>
  <si>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</si>
  <si>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</si>
  <si>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</si>
  <si>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</si>
  <si>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</si>
  <si>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</si>
  <si>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</si>
  <si>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</si>
  <si>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</si>
  <si>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</si>
  <si>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</si>
  <si>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</si>
  <si>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</si>
  <si>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</si>
  <si>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</si>
  <si>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</si>
  <si>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</si>
  <si>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</si>
  <si>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</si>
  <si>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</si>
  <si>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</si>
  <si>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</si>
  <si>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</si>
  <si>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</si>
  <si>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</si>
  <si>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</si>
  <si>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</si>
  <si>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</si>
  <si>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</si>
  <si>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</si>
  <si>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</si>
  <si>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</si>
  <si>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</si>
  <si>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</si>
  <si>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</si>
  <si>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</si>
  <si>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</si>
  <si>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</si>
  <si>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</si>
  <si>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</si>
  <si>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</si>
  <si>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</si>
  <si>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</si>
  <si>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</si>
  <si>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</si>
  <si>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</si>
  <si>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</si>
  <si>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</si>
  <si>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</si>
  <si>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</si>
  <si>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</si>
  <si>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</si>
  <si>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</si>
  <si>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</si>
  <si>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</si>
  <si>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</si>
  <si>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</si>
  <si>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</si>
  <si>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</si>
  <si>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</si>
  <si>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</si>
  <si>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</si>
  <si>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</si>
  <si>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</si>
  <si>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</si>
  <si>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</si>
  <si>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</si>
  <si>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</si>
  <si>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</si>
  <si>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</si>
  <si>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</si>
  <si>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</si>
  <si>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</si>
  <si>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</si>
  <si>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</si>
  <si>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</si>
  <si>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</si>
  <si>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</si>
  <si>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</si>
  <si>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</si>
  <si>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</si>
  <si>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</si>
  <si>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</si>
  <si>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</si>
  <si>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</si>
  <si>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</si>
  <si>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</si>
  <si>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</si>
  <si>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</si>
  <si>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</si>
  <si>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</si>
  <si>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</si>
  <si>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</si>
  <si>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</si>
  <si>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</si>
  <si>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</si>
  <si>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</si>
  <si>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</si>
  <si>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</si>
  <si>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</si>
  <si>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</si>
  <si>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</si>
  <si>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</si>
  <si>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</si>
  <si>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</si>
  <si>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</si>
  <si>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</si>
  <si>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</si>
  <si>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</si>
  <si>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</si>
  <si>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</si>
  <si>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</si>
  <si>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</si>
  <si>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</si>
  <si>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</si>
  <si>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</si>
  <si>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</si>
  <si>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</si>
  <si>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</si>
  <si>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</si>
  <si>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</si>
  <si>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</si>
  <si>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</si>
  <si>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</si>
  <si>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</si>
  <si>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</si>
  <si>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</si>
  <si>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</si>
  <si>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</si>
  <si>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</si>
  <si>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</si>
  <si>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</si>
  <si>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</si>
  <si>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</si>
  <si>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</si>
  <si>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</si>
  <si>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</si>
  <si>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</si>
  <si>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</si>
  <si>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</si>
  <si>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</si>
  <si>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</si>
  <si>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</si>
  <si>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</si>
  <si>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</si>
  <si>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</si>
  <si>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</si>
  <si>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</si>
  <si>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</si>
  <si>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</si>
  <si>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</si>
  <si>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</si>
  <si>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</si>
  <si>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</si>
  <si>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</si>
  <si>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</si>
  <si>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</si>
  <si>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</si>
  <si>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</si>
  <si>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</si>
  <si>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</si>
  <si>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</si>
  <si>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</si>
  <si>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</si>
  <si>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</si>
  <si>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</si>
  <si>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</si>
  <si>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</si>
  <si>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</si>
  <si>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</si>
  <si>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</si>
  <si>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</si>
  <si>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</si>
  <si>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</si>
  <si>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</si>
  <si>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</si>
  <si>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</si>
  <si>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</si>
  <si>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</si>
  <si>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</si>
  <si>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</si>
  <si>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</si>
  <si>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</si>
  <si>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</si>
  <si>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</si>
  <si>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</si>
  <si>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</si>
  <si>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</si>
  <si>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</si>
  <si>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</si>
  <si>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</si>
  <si>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</si>
  <si>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</si>
  <si>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</si>
  <si>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</si>
  <si>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</si>
  <si>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</si>
  <si>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</si>
  <si>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</si>
  <si>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</si>
  <si>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</si>
  <si>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</si>
  <si>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</si>
  <si>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</si>
  <si>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</si>
  <si>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</si>
  <si>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</si>
  <si>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</si>
  <si>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</si>
  <si>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</si>
  <si>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</si>
  <si>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</si>
  <si>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</si>
  <si>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</si>
  <si>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</si>
  <si>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</si>
  <si>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</si>
  <si>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</si>
  <si>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</si>
  <si>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</si>
  <si>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</si>
  <si>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</si>
  <si>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</si>
  <si>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</si>
  <si>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</si>
  <si>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</si>
  <si>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</si>
  <si>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</si>
  <si>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</si>
  <si>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</si>
  <si>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</si>
  <si>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</si>
  <si>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</si>
  <si>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</si>
  <si>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</si>
  <si>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</si>
  <si>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</si>
  <si>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</si>
  <si>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</si>
  <si>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</si>
  <si>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</si>
  <si>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</si>
  <si>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</si>
  <si>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</si>
  <si>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</si>
  <si>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</si>
  <si>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</si>
  <si>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</si>
  <si>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</si>
  <si>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</si>
  <si>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</si>
  <si>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</si>
  <si>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</si>
  <si>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</si>
  <si>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</si>
  <si>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</si>
  <si>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</si>
  <si>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</si>
  <si>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</si>
  <si>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</si>
  <si>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</si>
  <si>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</si>
  <si>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</si>
  <si>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</si>
  <si>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</si>
  <si>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</si>
  <si>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</si>
  <si>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</si>
  <si>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</si>
  <si>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</si>
  <si>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</si>
  <si>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</si>
  <si>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</si>
  <si>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</si>
  <si>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</si>
  <si>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</si>
  <si>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</si>
  <si>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</si>
  <si>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</si>
  <si>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</si>
  <si>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</si>
  <si>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</si>
  <si>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</si>
  <si>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</si>
  <si>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</si>
  <si>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</si>
  <si>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</si>
  <si>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</si>
  <si>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</si>
  <si>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</si>
  <si>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</si>
  <si>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</si>
  <si>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</si>
  <si>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</si>
  <si>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</si>
  <si>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</si>
  <si>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</si>
  <si>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</si>
  <si>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</si>
  <si>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</si>
  <si>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</si>
  <si>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</si>
  <si>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</si>
  <si>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</si>
  <si>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</si>
  <si>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</si>
  <si>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</si>
  <si>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</si>
  <si>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</si>
  <si>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</si>
  <si>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</si>
  <si>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</si>
  <si>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</si>
  <si>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</si>
  <si>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</si>
  <si>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</si>
  <si>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</si>
  <si>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</si>
  <si>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</si>
  <si>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</si>
  <si>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</si>
  <si>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</si>
  <si>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</si>
  <si>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</si>
  <si>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</si>
  <si>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</si>
  <si>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</si>
  <si>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</si>
  <si>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</si>
  <si>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</si>
  <si>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</si>
  <si>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</si>
  <si>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</si>
  <si>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</si>
  <si>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</si>
  <si>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</si>
  <si>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</si>
  <si>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</si>
  <si>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</si>
  <si>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</si>
  <si>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</si>
  <si>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</si>
  <si>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</si>
  <si>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</si>
  <si>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</si>
  <si>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</si>
  <si>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</si>
  <si>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</si>
  <si>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</si>
  <si>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</si>
  <si>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</si>
  <si>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</si>
  <si>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</si>
  <si>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</si>
  <si>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</si>
  <si>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</si>
  <si>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</si>
  <si>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</si>
  <si>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</si>
  <si>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</si>
  <si>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</si>
  <si>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</si>
  <si>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</si>
  <si>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</si>
  <si>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</si>
  <si>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</si>
  <si>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</si>
  <si>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</si>
  <si>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</si>
  <si>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</si>
  <si>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</si>
  <si>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</si>
  <si>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</si>
  <si>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</si>
  <si>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</si>
  <si>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</si>
  <si>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</si>
  <si>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</si>
  <si>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</si>
  <si>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</si>
  <si>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</si>
  <si>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</si>
  <si>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</si>
  <si>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</si>
  <si>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</si>
  <si>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</si>
  <si>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</si>
  <si>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</si>
  <si>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</si>
  <si>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</si>
  <si>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</si>
  <si>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</si>
  <si>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</si>
  <si>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</si>
  <si>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</si>
  <si>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</si>
  <si>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</si>
  <si>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</si>
  <si>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</si>
  <si>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</si>
  <si>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</si>
  <si>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</si>
  <si>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</si>
  <si>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</si>
  <si>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</si>
  <si>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</si>
  <si>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</si>
  <si>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</si>
  <si>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</si>
  <si>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</si>
  <si>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</si>
  <si>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</si>
  <si>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</si>
  <si>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</si>
  <si>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</si>
  <si>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</si>
  <si>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</si>
  <si>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</si>
  <si>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</si>
  <si>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</si>
  <si>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</si>
  <si>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</si>
  <si>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</si>
  <si>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</si>
  <si>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</si>
  <si>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</si>
  <si>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</si>
  <si>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</si>
  <si>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</si>
  <si>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</si>
  <si>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</si>
  <si>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</si>
  <si>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</si>
  <si>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</si>
  <si>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</si>
  <si>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</si>
  <si>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</si>
  <si>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</si>
  <si>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</si>
  <si>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</si>
  <si>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</si>
  <si>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</si>
  <si>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</si>
  <si>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</si>
  <si>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</si>
  <si>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</si>
  <si>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</si>
  <si>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</si>
  <si>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</si>
  <si>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</si>
  <si>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</si>
  <si>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</si>
  <si>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</si>
  <si>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</si>
  <si>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</si>
  <si>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</si>
  <si>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</si>
  <si>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</si>
  <si>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</si>
  <si>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</si>
  <si>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</si>
  <si>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</si>
  <si>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</si>
  <si>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</si>
  <si>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</si>
  <si>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</si>
  <si>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</si>
  <si>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</si>
  <si>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</si>
  <si>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</si>
  <si>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</si>
  <si>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</si>
  <si>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</si>
  <si>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</si>
  <si>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</si>
  <si>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</si>
  <si>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</si>
  <si>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</si>
  <si>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</si>
  <si>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</si>
  <si>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</si>
  <si>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</si>
  <si>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</si>
  <si>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</si>
  <si>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</si>
  <si>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</si>
  <si>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</si>
  <si>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</si>
  <si>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</si>
  <si>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</si>
  <si>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</si>
  <si>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</si>
  <si>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</si>
  <si>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</si>
  <si>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</si>
  <si>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</si>
  <si>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</si>
  <si>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</si>
  <si>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</si>
  <si>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</si>
  <si>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</si>
  <si>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</si>
  <si>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</si>
  <si>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</si>
  <si>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</si>
  <si>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</si>
  <si>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</si>
  <si>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</si>
  <si>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</si>
  <si>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</si>
  <si>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</si>
  <si>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</si>
  <si>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</si>
  <si>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</si>
  <si>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</si>
  <si>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</si>
  <si>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</si>
  <si>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</si>
  <si>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</si>
  <si>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</si>
  <si>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</si>
  <si>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</si>
  <si>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</si>
  <si>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</si>
  <si>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</si>
  <si>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</si>
  <si>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</si>
  <si>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</si>
  <si>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</si>
  <si>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</si>
  <si>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</si>
  <si>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</si>
  <si>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</si>
  <si>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</si>
  <si>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</si>
  <si>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</si>
  <si>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</si>
  <si>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</si>
  <si>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</si>
  <si>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</si>
  <si>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</si>
  <si>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</si>
  <si>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</si>
  <si>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</si>
  <si>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</si>
  <si>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</si>
  <si>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</si>
  <si>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</si>
  <si>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</si>
  <si>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</si>
  <si>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</si>
  <si>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</si>
  <si>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</si>
  <si>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</si>
  <si>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</si>
  <si>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</si>
  <si>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</si>
  <si>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</si>
  <si>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</si>
  <si>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</si>
  <si>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</si>
  <si>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</si>
  <si>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</si>
  <si>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</si>
  <si>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</si>
  <si>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</si>
  <si>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</si>
  <si>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</si>
  <si>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</si>
  <si>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</si>
  <si>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</si>
  <si>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</si>
  <si>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</si>
  <si>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</si>
  <si>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</si>
  <si>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</si>
  <si>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</si>
  <si>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</si>
  <si>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</si>
  <si>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</si>
  <si>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</si>
  <si>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</si>
  <si>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</si>
  <si>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</si>
  <si>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</si>
  <si>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</si>
  <si>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</si>
  <si>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</si>
  <si>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</si>
  <si>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</si>
  <si>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</si>
  <si>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</si>
  <si>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</si>
  <si>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</si>
  <si>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</si>
  <si>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</si>
  <si>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</si>
  <si>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</si>
  <si>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</si>
  <si>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</si>
  <si>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</si>
  <si>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</si>
  <si>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</si>
  <si>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</si>
  <si>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</si>
  <si>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</si>
  <si>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</si>
  <si>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</si>
  <si>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</si>
  <si>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</si>
  <si>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</si>
  <si>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</si>
  <si>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</si>
  <si>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</si>
  <si>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</si>
  <si>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</si>
  <si>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</si>
  <si>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</si>
  <si>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</si>
  <si>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</si>
  <si>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</si>
  <si>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</si>
  <si>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</si>
  <si>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</si>
  <si>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</si>
  <si>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</si>
  <si>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</si>
  <si>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</si>
  <si>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</si>
  <si>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</si>
  <si>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</si>
  <si>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</si>
  <si>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</si>
  <si>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</si>
  <si>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</si>
  <si>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</si>
  <si>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</si>
  <si>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</si>
  <si>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</si>
  <si>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</si>
  <si>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</si>
  <si>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</si>
  <si>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</si>
  <si>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</si>
  <si>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</si>
  <si>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</si>
  <si>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</si>
  <si>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</si>
  <si>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</si>
  <si>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</si>
  <si>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</si>
  <si>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</si>
  <si>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</si>
  <si>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</si>
  <si>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</si>
  <si>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</si>
  <si>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</si>
  <si>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</si>
  <si>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</si>
  <si>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</si>
  <si>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</si>
  <si>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</si>
  <si>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</si>
  <si>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</si>
  <si>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</si>
  <si>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</si>
  <si>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</si>
  <si>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</si>
  <si>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</si>
  <si>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</si>
  <si>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</si>
  <si>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</si>
  <si>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</si>
  <si>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</si>
  <si>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</si>
  <si>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</si>
  <si>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</si>
  <si>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</si>
  <si>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</si>
  <si>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</si>
  <si>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</si>
  <si>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</si>
  <si>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</si>
  <si>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</si>
  <si>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</si>
  <si>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</si>
  <si>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</si>
  <si>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</si>
  <si>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</si>
  <si>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</si>
  <si>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</si>
  <si>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</si>
  <si>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</si>
  <si>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</si>
  <si>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</si>
  <si>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</si>
  <si>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</si>
  <si>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</si>
  <si>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</si>
  <si>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</si>
  <si>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</si>
  <si>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</si>
  <si>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</si>
  <si>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</si>
  <si>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</si>
  <si>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</si>
  <si>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</si>
  <si>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</si>
  <si>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</si>
  <si>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</si>
  <si>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</si>
  <si>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</si>
  <si>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</si>
  <si>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</si>
  <si>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</si>
  <si>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</si>
  <si>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</si>
  <si>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</si>
  <si>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</si>
  <si>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</si>
  <si>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</si>
  <si>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</si>
  <si>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</si>
  <si>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</si>
  <si>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</si>
  <si>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</si>
  <si>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</si>
  <si>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</si>
  <si>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</si>
  <si>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</si>
  <si>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</si>
  <si>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</si>
  <si>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</si>
  <si>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</si>
  <si>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</si>
  <si>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</si>
  <si>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</si>
  <si>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</si>
  <si>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</si>
  <si>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</si>
  <si>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</si>
  <si>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</si>
  <si>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</si>
  <si>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</si>
  <si>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</si>
  <si>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</si>
  <si>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</si>
  <si>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</si>
  <si>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</si>
  <si>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</si>
  <si>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</si>
  <si>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</si>
  <si>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</si>
  <si>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</si>
  <si>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</si>
  <si>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</si>
  <si>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</si>
  <si>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</si>
  <si>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</si>
  <si>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</si>
  <si>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</si>
  <si>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</si>
  <si>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</si>
  <si>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</si>
  <si>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</si>
  <si>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</si>
  <si>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</si>
  <si>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</si>
  <si>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</si>
  <si>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</si>
  <si>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</si>
  <si>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</si>
  <si>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</si>
  <si>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</si>
  <si>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</si>
  <si>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</si>
  <si>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</si>
  <si>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</si>
  <si>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</si>
  <si>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</si>
  <si>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</si>
  <si>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</si>
  <si>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</si>
  <si>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</si>
  <si>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</si>
  <si>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</si>
  <si>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</si>
  <si>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</si>
  <si>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</si>
  <si>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</si>
  <si>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</si>
  <si>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</si>
  <si>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</si>
  <si>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</si>
  <si>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</si>
  <si>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</si>
  <si>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</si>
  <si>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</si>
  <si>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</si>
  <si>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</si>
  <si>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</si>
  <si>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</si>
  <si>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</si>
  <si>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</si>
  <si>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</si>
  <si>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</si>
  <si>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</si>
  <si>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</si>
  <si>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</si>
  <si>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</si>
  <si>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</si>
  <si>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</si>
  <si>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</si>
  <si>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</si>
  <si>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</si>
  <si>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</si>
  <si>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</si>
  <si>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</si>
  <si>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</si>
  <si>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</si>
  <si>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</si>
  <si>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</si>
  <si>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</si>
  <si>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</si>
  <si>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</si>
  <si>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</si>
  <si>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</si>
  <si>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</si>
  <si>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</si>
  <si>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</si>
  <si>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</si>
  <si>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</si>
  <si>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</si>
  <si>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</si>
  <si>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</si>
  <si>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</si>
  <si>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</si>
  <si>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</si>
  <si>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</si>
  <si>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</si>
  <si>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</si>
  <si>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</si>
  <si>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</si>
  <si>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</si>
  <si>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</si>
  <si>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</si>
  <si>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</si>
  <si>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</si>
  <si>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</si>
  <si>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</si>
  <si>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</si>
  <si>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</si>
  <si>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</si>
  <si>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</si>
  <si>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</si>
  <si>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</si>
  <si>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</si>
  <si>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</si>
  <si>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</si>
  <si>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</si>
  <si>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</si>
  <si>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</si>
  <si>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</si>
  <si>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</si>
  <si>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</si>
  <si>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</si>
  <si>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</si>
  <si>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</si>
  <si>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</si>
  <si>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</si>
  <si>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</si>
  <si>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</si>
  <si>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</si>
  <si>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</si>
  <si>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</si>
  <si>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</si>
  <si>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</si>
  <si>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</si>
  <si>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</si>
  <si>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</si>
  <si>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</si>
  <si>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</si>
  <si>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</si>
  <si>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</si>
  <si>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</si>
  <si>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</si>
  <si>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</si>
  <si>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</si>
  <si>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</si>
  <si>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</si>
  <si>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</si>
  <si>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</si>
  <si>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</si>
  <si>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</si>
  <si>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</si>
  <si>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</si>
  <si>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</si>
  <si>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</si>
  <si>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</si>
  <si>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</si>
  <si>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</si>
  <si>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</si>
  <si>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</si>
  <si>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</si>
  <si>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</si>
  <si>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</si>
  <si>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</si>
  <si>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</si>
  <si>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</si>
  <si>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</si>
  <si>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</si>
  <si>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</si>
  <si>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</si>
  <si>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</si>
  <si>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</si>
  <si>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</si>
  <si>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</si>
  <si>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</si>
  <si>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</si>
  <si>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</si>
  <si>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</si>
  <si>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</si>
  <si>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</si>
  <si>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</si>
  <si>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</si>
  <si>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</si>
  <si>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</si>
  <si>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</si>
  <si>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</si>
  <si>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</si>
  <si>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</si>
  <si>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</si>
  <si>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</si>
  <si>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</si>
  <si>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</si>
  <si>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</si>
  <si>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</si>
  <si>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</si>
  <si>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</si>
  <si>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</si>
  <si>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</si>
  <si>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</si>
  <si>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</si>
  <si>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</si>
  <si>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</si>
  <si>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</si>
  <si>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</si>
  <si>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</si>
  <si>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</si>
  <si>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</si>
  <si>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</si>
  <si>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</si>
  <si>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</si>
  <si>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</si>
  <si>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</si>
  <si>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</si>
  <si>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</si>
  <si>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</si>
  <si>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</si>
  <si>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</si>
  <si>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</si>
  <si>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</si>
  <si>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</si>
  <si>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</si>
  <si>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</si>
  <si>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</si>
  <si>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</si>
  <si>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</si>
  <si>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</si>
  <si>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</si>
  <si>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</si>
  <si>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</si>
  <si>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</si>
  <si>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</si>
  <si>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</si>
  <si>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</si>
  <si>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</si>
  <si>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</si>
  <si>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</si>
  <si>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</si>
  <si>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</si>
  <si>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</si>
  <si>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</si>
  <si>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</si>
  <si>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</si>
  <si>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</si>
  <si>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</si>
  <si>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</si>
  <si>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</si>
  <si>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</si>
  <si>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</si>
  <si>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</si>
  <si>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</si>
  <si>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</si>
  <si>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</si>
  <si>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</si>
  <si>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</si>
  <si>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</si>
  <si>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</si>
  <si>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</si>
  <si>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</si>
  <si>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</si>
  <si>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</si>
  <si>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</si>
  <si>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</si>
  <si>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</si>
  <si>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</si>
  <si>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</si>
  <si>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</si>
  <si>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</si>
  <si>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</si>
  <si>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</si>
  <si>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</si>
  <si>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</si>
  <si>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</si>
  <si>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</si>
  <si>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</si>
  <si>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</si>
  <si>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</si>
  <si>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</si>
  <si>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</si>
  <si>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</si>
  <si>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</si>
  <si>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</si>
  <si>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</si>
  <si>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</si>
  <si>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</si>
  <si>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</si>
  <si>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</si>
  <si>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</si>
  <si>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</si>
  <si>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</si>
  <si>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</si>
  <si>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</si>
  <si>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</si>
  <si>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</si>
  <si>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</si>
  <si>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</si>
  <si>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</si>
  <si>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</si>
  <si>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</si>
  <si>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</si>
  <si>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</si>
  <si>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</si>
  <si>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</si>
  <si>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</si>
  <si>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</si>
  <si>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</si>
  <si>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</si>
  <si>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</si>
  <si>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</si>
  <si>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</si>
  <si>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</si>
  <si>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</si>
  <si>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</si>
  <si>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</si>
  <si>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</si>
  <si>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</si>
  <si>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</si>
  <si>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</si>
  <si>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</si>
  <si>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</si>
  <si>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</si>
  <si>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</si>
  <si>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</si>
  <si>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</si>
  <si>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</si>
  <si>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</si>
  <si>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</si>
  <si>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</si>
  <si>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</si>
  <si>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</si>
  <si>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</si>
  <si>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</si>
  <si>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</si>
  <si>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</si>
  <si>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</si>
  <si>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</si>
  <si>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</si>
  <si>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</si>
  <si>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</si>
  <si>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</si>
  <si>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</si>
  <si>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</si>
  <si>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</si>
  <si>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</si>
  <si>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</si>
  <si>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</si>
  <si>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</si>
  <si>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</si>
  <si>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</si>
  <si>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</si>
  <si>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</si>
  <si>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</si>
  <si>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</si>
  <si>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</si>
  <si>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</si>
  <si>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</si>
  <si>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</si>
  <si>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</si>
  <si>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</si>
  <si>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</si>
  <si>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</si>
  <si>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</si>
  <si>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</si>
  <si>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</si>
  <si>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</si>
  <si>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</si>
  <si>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</si>
  <si>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</si>
  <si>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</si>
  <si>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</si>
  <si>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</si>
  <si>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</si>
  <si>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</si>
  <si>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</si>
  <si>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</si>
  <si>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</si>
  <si>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</si>
  <si>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</si>
  <si>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</si>
  <si>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</si>
  <si>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</si>
  <si>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</si>
  <si>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</si>
  <si>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</si>
  <si>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</si>
  <si>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</si>
  <si>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</si>
  <si>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</si>
  <si>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</si>
  <si>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</si>
  <si>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</si>
  <si>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</si>
  <si>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</si>
  <si>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</si>
  <si>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</si>
  <si>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</si>
  <si>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</si>
  <si>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</si>
  <si>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</si>
  <si>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</si>
  <si>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</si>
  <si>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</si>
  <si>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</si>
  <si>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</si>
  <si>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</si>
  <si>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</si>
  <si>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</si>
  <si>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</si>
  <si>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</si>
  <si>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</si>
  <si>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</si>
  <si>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</si>
  <si>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</si>
  <si>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</si>
  <si>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</si>
  <si>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</si>
  <si>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</si>
  <si>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</si>
  <si>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</si>
  <si>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</si>
  <si>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</si>
  <si>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</si>
  <si>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</si>
  <si>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</si>
  <si>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</si>
  <si>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</si>
  <si>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</si>
  <si>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</si>
  <si>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</si>
  <si>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</si>
  <si>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</si>
  <si>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</si>
  <si>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</si>
  <si>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</si>
  <si>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</si>
  <si>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</si>
  <si>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</si>
  <si>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</si>
  <si>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</si>
  <si>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</si>
  <si>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</si>
  <si>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</si>
  <si>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</si>
  <si>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</si>
  <si>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</si>
  <si>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</si>
  <si>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</si>
  <si>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</si>
  <si>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</si>
  <si>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</si>
  <si>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</si>
  <si>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</si>
  <si>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</si>
  <si>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</si>
  <si>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</si>
  <si>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</si>
  <si>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</si>
  <si>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</si>
  <si>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</si>
  <si>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</si>
  <si>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</si>
  <si>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</si>
  <si>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</si>
  <si>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</si>
  <si>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</si>
  <si>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</si>
  <si>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</si>
  <si>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</si>
  <si>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</si>
  <si>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</si>
  <si>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</si>
  <si>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</si>
  <si>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</si>
  <si>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</si>
  <si>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</si>
  <si>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</si>
  <si>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</si>
  <si>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</si>
  <si>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</si>
  <si>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</si>
  <si>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</si>
  <si>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</si>
  <si>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</si>
  <si>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</si>
  <si>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</si>
  <si>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</si>
  <si>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</si>
  <si>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</si>
  <si>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</si>
  <si>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</si>
  <si>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</si>
  <si>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</si>
  <si>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</si>
  <si>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</si>
  <si>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</si>
  <si>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</si>
  <si>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</si>
  <si>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</si>
  <si>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</si>
  <si>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</si>
  <si>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</si>
  <si>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</si>
  <si>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</si>
  <si>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</si>
  <si>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</si>
  <si>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</si>
  <si>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</si>
  <si>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</si>
  <si>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</si>
  <si>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</si>
  <si>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</si>
  <si>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</si>
  <si>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</si>
  <si>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</si>
  <si>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</si>
  <si>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</si>
  <si>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</si>
  <si>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</si>
  <si>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</si>
  <si>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</si>
  <si>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</si>
  <si>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</si>
  <si>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</si>
  <si>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</si>
  <si>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</si>
  <si>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</si>
  <si>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</si>
  <si>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</si>
  <si>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</si>
  <si>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</si>
  <si>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</si>
  <si>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</si>
  <si>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</si>
  <si>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</si>
  <si>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</si>
  <si>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</si>
  <si>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</si>
  <si>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</si>
  <si>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</si>
  <si>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</si>
  <si>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</si>
  <si>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</si>
  <si>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</si>
  <si>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</si>
  <si>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</si>
  <si>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</si>
  <si>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</si>
  <si>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</si>
  <si>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</si>
  <si>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</si>
  <si>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</si>
  <si>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</si>
  <si>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</si>
  <si>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</si>
  <si>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</si>
  <si>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</si>
  <si>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</si>
  <si>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</si>
  <si>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</si>
  <si>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</si>
  <si>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</si>
  <si>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</si>
  <si>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</si>
  <si>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</si>
  <si>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</si>
  <si>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</si>
  <si>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</si>
  <si>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</si>
  <si>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</si>
  <si>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</si>
  <si>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</si>
  <si>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</si>
  <si>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</si>
  <si>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</si>
  <si>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</si>
  <si>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</si>
  <si>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</si>
  <si>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</si>
  <si>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</si>
  <si>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</si>
  <si>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</si>
  <si>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</si>
  <si>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</si>
  <si>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</si>
  <si>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</si>
  <si>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</si>
  <si>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</si>
  <si>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</si>
  <si>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</si>
  <si>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</si>
  <si>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</si>
  <si>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</si>
  <si>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</si>
  <si>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</si>
  <si>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</si>
  <si>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</si>
  <si>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</si>
  <si>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</si>
  <si>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</si>
  <si>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</si>
  <si>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</si>
  <si>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</si>
  <si>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</si>
  <si>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</si>
  <si>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</si>
  <si>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</si>
  <si>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</si>
  <si>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</si>
  <si>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</si>
  <si>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</si>
  <si>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</si>
  <si>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</si>
  <si>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</si>
  <si>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</si>
  <si>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</si>
  <si>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</si>
  <si>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</si>
  <si>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</si>
  <si>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</si>
  <si>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</si>
  <si>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</si>
  <si>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</si>
  <si>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</si>
  <si>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</si>
  <si>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</si>
  <si>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</si>
  <si>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</si>
  <si>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</si>
  <si>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</si>
  <si>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</si>
  <si>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</si>
  <si>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</si>
  <si>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</si>
  <si>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</si>
  <si>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</si>
  <si>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</si>
  <si>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</si>
  <si>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</si>
  <si>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</si>
  <si>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</si>
  <si>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</si>
  <si>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</si>
  <si>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</si>
  <si>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</si>
  <si>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</si>
  <si>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</si>
  <si>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</si>
  <si>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</si>
  <si>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</si>
  <si>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</si>
  <si>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</si>
  <si>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</si>
  <si>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</si>
  <si>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</si>
  <si>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</si>
  <si>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</si>
  <si>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</si>
  <si>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</si>
  <si>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</si>
  <si>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</si>
  <si>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</si>
  <si>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</si>
  <si>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</si>
  <si>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</si>
  <si>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</si>
  <si>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</si>
  <si>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</si>
  <si>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</si>
  <si>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</si>
  <si>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</si>
  <si>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</si>
  <si>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</si>
  <si>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</si>
  <si>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</si>
  <si>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</si>
  <si>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</si>
  <si>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</si>
  <si>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</si>
  <si>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</si>
  <si>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</si>
  <si>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</si>
  <si>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</si>
  <si>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</si>
  <si>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</si>
  <si>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</si>
  <si>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</si>
  <si>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</si>
  <si>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</si>
  <si>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</si>
  <si>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</si>
  <si>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</si>
  <si>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</si>
  <si>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</si>
  <si>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</si>
  <si>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</si>
  <si>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</si>
  <si>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</si>
  <si>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</si>
  <si>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</si>
  <si>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</si>
  <si>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</si>
  <si>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</si>
  <si>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</si>
  <si>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</si>
  <si>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</si>
  <si>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</si>
  <si>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</si>
  <si>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</si>
  <si>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</si>
  <si>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</si>
  <si>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</si>
  <si>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</si>
  <si>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</si>
  <si>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</si>
  <si>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</si>
  <si>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</si>
  <si>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</si>
  <si>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</si>
  <si>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</si>
  <si>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</si>
  <si>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</si>
  <si>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</si>
  <si>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</si>
  <si>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</si>
  <si>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</si>
  <si>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</si>
  <si>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</si>
  <si>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</si>
  <si>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</si>
  <si>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</si>
  <si>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</si>
  <si>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</si>
  <si>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</si>
  <si>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</si>
  <si>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</si>
  <si>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</si>
  <si>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</si>
  <si>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</si>
  <si>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</si>
  <si>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</si>
  <si>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</si>
  <si>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</si>
  <si>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</si>
  <si>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</si>
  <si>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</si>
  <si>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</si>
  <si>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</si>
  <si>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</si>
  <si>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</si>
  <si>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</si>
  <si>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</si>
  <si>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</si>
  <si>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</si>
  <si>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</si>
  <si>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</si>
  <si>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</si>
  <si>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</si>
  <si>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</si>
  <si>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</si>
  <si>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</si>
  <si>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</si>
  <si>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</si>
  <si>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</si>
  <si>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</si>
  <si>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</si>
  <si>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</si>
  <si>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</si>
  <si>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</si>
  <si>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</si>
  <si>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</si>
  <si>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</si>
  <si>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</si>
  <si>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</si>
  <si>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</si>
  <si>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</si>
  <si>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</si>
  <si>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</si>
  <si>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</si>
  <si>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</si>
  <si>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</si>
  <si>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</si>
  <si>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</si>
  <si>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</si>
  <si>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</si>
  <si>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</si>
  <si>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</si>
  <si>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</si>
  <si>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</si>
  <si>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</si>
  <si>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</si>
  <si>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</si>
  <si>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</si>
  <si>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</si>
  <si>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</si>
  <si>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</si>
  <si>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</si>
  <si>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</si>
  <si>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</si>
  <si>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</si>
  <si>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</si>
  <si>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</si>
  <si>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</si>
  <si>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</si>
  <si>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</si>
  <si>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</si>
  <si>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</si>
  <si>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</si>
  <si>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</si>
  <si>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</si>
  <si>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</si>
  <si>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</si>
  <si>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</si>
  <si>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</si>
  <si>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</si>
  <si>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</si>
  <si>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</si>
  <si>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</si>
  <si>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</si>
  <si>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</si>
  <si>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</si>
  <si>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</si>
  <si>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</si>
  <si>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</si>
  <si>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</si>
  <si>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</si>
  <si>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</si>
  <si>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</si>
  <si>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</si>
  <si>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</si>
  <si>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</si>
  <si>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</si>
  <si>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</si>
  <si>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</si>
  <si>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</si>
  <si>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</si>
  <si>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</si>
  <si>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</si>
  <si>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</si>
  <si>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</si>
  <si>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</si>
  <si>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</si>
  <si>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</si>
  <si>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</si>
  <si>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</si>
  <si>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</si>
  <si>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</si>
  <si>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</si>
  <si>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</si>
  <si>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</si>
  <si>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</si>
  <si>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</si>
  <si>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</si>
  <si>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</si>
  <si>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</si>
  <si>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</si>
  <si>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</si>
  <si>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</si>
  <si>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</si>
  <si>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</si>
  <si>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</si>
  <si>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</si>
  <si>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</si>
  <si>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</si>
  <si>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</si>
  <si>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</si>
  <si>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</si>
  <si>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</si>
  <si>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</si>
  <si>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</si>
  <si>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</si>
  <si>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</si>
  <si>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</si>
  <si>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</si>
  <si>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</si>
  <si>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</si>
  <si>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</si>
  <si>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</si>
  <si>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</si>
  <si>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</si>
  <si>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</si>
  <si>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</si>
  <si>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</si>
  <si>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</si>
  <si>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</si>
  <si>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</si>
  <si>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</si>
  <si>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</si>
  <si>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</si>
  <si>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</si>
  <si>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</si>
  <si>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</si>
  <si>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</si>
  <si>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</si>
  <si>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</si>
  <si>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</si>
  <si>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</si>
  <si>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</si>
  <si>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</si>
  <si>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</si>
  <si>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</si>
  <si>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</si>
  <si>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</si>
  <si>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</si>
  <si>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</si>
  <si>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</si>
  <si>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</si>
  <si>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</si>
  <si>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</si>
  <si>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</si>
  <si>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</si>
  <si>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</si>
  <si>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</si>
  <si>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</si>
  <si>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</si>
  <si>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</si>
  <si>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</si>
  <si>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</si>
  <si>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</si>
  <si>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</si>
  <si>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</si>
  <si>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</si>
  <si>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</si>
  <si>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</si>
  <si>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</si>
  <si>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</si>
  <si>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</si>
  <si>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</si>
  <si>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</si>
  <si>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</si>
  <si>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</si>
  <si>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</si>
  <si>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</si>
  <si>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</si>
  <si>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</si>
  <si>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</si>
  <si>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</si>
  <si>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</si>
  <si>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</si>
  <si>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</si>
  <si>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</si>
  <si>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</si>
  <si>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</si>
  <si>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</si>
  <si>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</si>
  <si>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</si>
  <si>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</si>
  <si>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</si>
  <si>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</si>
  <si>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</si>
  <si>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</si>
  <si>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</si>
  <si>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</si>
  <si>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</si>
  <si>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</si>
  <si>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</si>
  <si>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</si>
  <si>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</si>
  <si>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</si>
  <si>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</si>
  <si>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</si>
  <si>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</si>
  <si>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</si>
  <si>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</si>
  <si>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</si>
  <si>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</si>
  <si>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</si>
  <si>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</si>
  <si>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</si>
  <si>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</si>
  <si>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</si>
  <si>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</si>
  <si>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</si>
  <si>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</si>
  <si>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</si>
  <si>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</si>
  <si>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</si>
  <si>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</si>
  <si>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</si>
  <si>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</si>
  <si>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</si>
  <si>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</si>
  <si>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</si>
  <si>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</si>
  <si>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</si>
  <si>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</si>
  <si>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</si>
  <si>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</si>
  <si>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</si>
  <si>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</si>
  <si>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</si>
  <si>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</si>
  <si>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</si>
  <si>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</si>
  <si>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</si>
  <si>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</si>
  <si>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</si>
  <si>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</si>
  <si>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</si>
  <si>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</si>
  <si>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</si>
  <si>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</si>
  <si>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</si>
  <si>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</si>
  <si>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</si>
  <si>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</si>
  <si>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</si>
  <si>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</si>
  <si>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</si>
  <si>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</si>
  <si>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</si>
  <si>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</si>
  <si>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</si>
  <si>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</si>
  <si>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</si>
  <si>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</si>
  <si>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</si>
  <si>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</si>
  <si>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</si>
  <si>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</si>
  <si>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</si>
  <si>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</si>
  <si>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</si>
  <si>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</si>
  <si>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</si>
  <si>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</si>
  <si>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</si>
  <si>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</si>
  <si>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</si>
  <si>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</si>
  <si>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</si>
  <si>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</si>
  <si>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</si>
  <si>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</si>
  <si>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</si>
  <si>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</si>
  <si>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</si>
  <si>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</si>
  <si>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</si>
  <si>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</si>
  <si>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</si>
  <si>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</si>
  <si>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</si>
  <si>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</si>
  <si>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</si>
  <si>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</si>
  <si>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</si>
  <si>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</si>
  <si>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</si>
  <si>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</si>
  <si>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</si>
  <si>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</si>
  <si>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</si>
  <si>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</si>
  <si>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</si>
  <si>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</si>
  <si>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</si>
  <si>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</si>
  <si>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</si>
  <si>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</si>
  <si>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</si>
  <si>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</si>
  <si>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</si>
  <si>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</si>
  <si>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</si>
  <si>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</si>
  <si>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</si>
  <si>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</si>
  <si>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</si>
  <si>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</si>
  <si>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</si>
  <si>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</si>
  <si>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</si>
  <si>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</si>
  <si>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</si>
  <si>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</si>
  <si>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</si>
  <si>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</si>
  <si>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</si>
  <si>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</si>
  <si>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</si>
  <si>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</si>
  <si>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</si>
  <si>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</si>
  <si>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</si>
  <si>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</si>
  <si>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</si>
  <si>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</si>
  <si>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</si>
  <si>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</si>
  <si>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</si>
  <si>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</si>
  <si>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</si>
  <si>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</si>
  <si>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</si>
  <si>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</si>
  <si>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</si>
  <si>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</si>
  <si>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</si>
  <si>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</si>
  <si>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</si>
  <si>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</si>
  <si>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</si>
  <si>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</si>
  <si>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</si>
  <si>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</si>
  <si>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</si>
  <si>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</si>
  <si>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</si>
  <si>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</si>
  <si>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</si>
  <si>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</si>
  <si>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</si>
  <si>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</si>
  <si>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</si>
  <si>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</si>
  <si>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</si>
  <si>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</si>
  <si>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</si>
  <si>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</si>
  <si>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</si>
  <si>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</si>
  <si>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</si>
  <si>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</si>
  <si>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</si>
  <si>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</si>
  <si>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</si>
  <si>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</si>
  <si>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</si>
  <si>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</si>
  <si>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</si>
  <si>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</si>
  <si>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</si>
  <si>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</si>
  <si>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</si>
  <si>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</si>
  <si>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</si>
  <si>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</si>
  <si>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</si>
  <si>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</si>
  <si>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</si>
  <si>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</si>
  <si>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</si>
  <si>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</si>
  <si>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</si>
  <si>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</si>
  <si>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</si>
  <si>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</si>
  <si>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</si>
  <si>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</si>
  <si>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</si>
  <si>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</si>
  <si>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</si>
  <si>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</si>
  <si>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</si>
  <si>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</si>
  <si>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</si>
  <si>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</si>
  <si>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</si>
  <si>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</si>
  <si>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</si>
  <si>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</si>
  <si>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</si>
  <si>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</si>
  <si>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</si>
  <si>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</si>
  <si>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</si>
  <si>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</si>
  <si>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</si>
  <si>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</si>
  <si>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</si>
  <si>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</si>
  <si>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</si>
  <si>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</si>
  <si>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</si>
  <si>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</si>
  <si>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</si>
  <si>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</si>
  <si>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</si>
  <si>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</si>
  <si>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</si>
  <si>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</si>
  <si>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</si>
  <si>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</si>
  <si>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</si>
  <si>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</si>
  <si>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</si>
  <si>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</si>
  <si>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</si>
  <si>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</si>
  <si>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</si>
  <si>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</si>
  <si>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</si>
  <si>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</si>
  <si>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</si>
  <si>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</si>
  <si>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</si>
  <si>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</si>
  <si>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</si>
  <si>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</si>
  <si>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</si>
  <si>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</si>
  <si>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</si>
  <si>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</si>
  <si>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</si>
  <si>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</si>
  <si>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</si>
  <si>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</si>
  <si>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</si>
  <si>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</si>
  <si>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</si>
  <si>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</si>
  <si>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</si>
  <si>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</si>
  <si>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</si>
  <si>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</si>
  <si>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</si>
  <si>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</si>
  <si>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</si>
  <si>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</si>
  <si>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</si>
  <si>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</si>
  <si>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</si>
  <si>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</si>
  <si>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</si>
  <si>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</si>
  <si>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</si>
  <si>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</si>
  <si>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</si>
  <si>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</si>
  <si>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</si>
  <si>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</si>
  <si>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</si>
  <si>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</si>
  <si>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</si>
  <si>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</si>
  <si>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</si>
  <si>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</si>
  <si>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</si>
  <si>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</si>
  <si>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</si>
  <si>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</si>
  <si>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</si>
  <si>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</si>
  <si>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</si>
  <si>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</si>
  <si>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</si>
  <si>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</si>
  <si>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</si>
  <si>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</si>
  <si>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</si>
  <si>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</si>
  <si>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</si>
  <si>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</si>
  <si>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</si>
  <si>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</si>
  <si>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</si>
  <si>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</si>
  <si>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</si>
  <si>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</si>
  <si>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</si>
  <si>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</si>
  <si>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</si>
  <si>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</si>
  <si>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</si>
  <si>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</si>
  <si>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</si>
  <si>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</si>
  <si>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</si>
  <si>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</si>
  <si>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</si>
  <si>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</si>
  <si>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</si>
  <si>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</si>
  <si>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</si>
  <si>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</si>
  <si>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</si>
  <si>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</si>
  <si>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</si>
  <si>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</si>
  <si>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</si>
  <si>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</si>
  <si>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</si>
  <si>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</si>
  <si>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</si>
  <si>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</si>
  <si>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</si>
  <si>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</si>
  <si>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</si>
  <si>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</si>
  <si>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</si>
  <si>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</si>
  <si>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</si>
  <si>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</si>
  <si>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</si>
  <si>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</si>
  <si>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</si>
  <si>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</si>
  <si>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</si>
  <si>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</si>
  <si>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</si>
  <si>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</si>
  <si>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</si>
  <si>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</si>
  <si>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</si>
  <si>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</si>
  <si>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</si>
  <si>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</si>
  <si>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</si>
  <si>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</si>
  <si>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</si>
  <si>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</si>
  <si>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</si>
  <si>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</si>
  <si>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</si>
  <si>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</si>
  <si>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</si>
  <si>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</si>
  <si>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</si>
  <si>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</si>
  <si>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</si>
  <si>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</si>
  <si>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</si>
  <si>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</si>
  <si>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</si>
  <si>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</si>
  <si>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</si>
  <si>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</si>
  <si>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</si>
  <si>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</si>
  <si>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</si>
  <si>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</si>
  <si>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</si>
  <si>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</si>
  <si>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</si>
  <si>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</si>
  <si>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</si>
  <si>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</si>
  <si>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</si>
  <si>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</si>
  <si>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</si>
  <si>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</si>
  <si>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</si>
  <si>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</si>
  <si>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</si>
  <si>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</si>
  <si>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</si>
  <si>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</si>
  <si>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</si>
  <si>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</si>
  <si>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</si>
  <si>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</si>
  <si>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</si>
  <si>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</si>
  <si>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</si>
  <si>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</si>
  <si>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</si>
  <si>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</si>
  <si>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</si>
  <si>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</si>
  <si>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</si>
  <si>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</si>
  <si>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</si>
  <si>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</si>
  <si>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</si>
  <si>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</si>
  <si>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</si>
  <si>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</si>
  <si>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</si>
  <si>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</si>
  <si>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</si>
  <si>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</si>
  <si>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</si>
  <si>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</si>
  <si>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</si>
  <si>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</si>
  <si>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</si>
  <si>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</si>
  <si>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</si>
  <si>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</si>
  <si>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</si>
  <si>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</si>
  <si>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</si>
  <si>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</si>
  <si>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</si>
  <si>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</si>
  <si>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</si>
  <si>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</si>
  <si>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</si>
  <si>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</si>
  <si>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</si>
  <si>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</si>
  <si>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</si>
  <si>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</si>
  <si>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</si>
  <si>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</si>
  <si>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</si>
  <si>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</si>
  <si>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</si>
  <si>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</si>
  <si>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</si>
  <si>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</si>
  <si>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</si>
  <si>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</si>
  <si>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</si>
  <si>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</si>
  <si>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</si>
  <si>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</si>
  <si>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</si>
  <si>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</si>
  <si>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</si>
  <si>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</si>
  <si>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</si>
  <si>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</si>
  <si>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</si>
  <si>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</si>
  <si>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</si>
  <si>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</si>
  <si>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</si>
  <si>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</si>
  <si>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</si>
  <si>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</si>
  <si>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</si>
  <si>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</si>
  <si>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</si>
  <si>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</si>
  <si>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</si>
  <si>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</si>
  <si>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</si>
  <si>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</si>
  <si>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</si>
  <si>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</si>
  <si>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</si>
  <si>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</si>
  <si>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</si>
  <si>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</si>
  <si>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</si>
  <si>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</si>
  <si>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</si>
  <si>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</si>
  <si>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</si>
  <si>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</si>
  <si>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</si>
  <si>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</si>
  <si>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</si>
  <si>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</si>
  <si>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</si>
  <si>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</si>
  <si>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</si>
  <si>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</si>
  <si>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</si>
  <si>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</si>
  <si>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</si>
  <si>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</si>
  <si>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</si>
  <si>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</si>
  <si>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</si>
  <si>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</si>
  <si>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</si>
  <si>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</si>
  <si>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</si>
  <si>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</si>
  <si>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</si>
  <si>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</si>
  <si>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</si>
  <si>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</si>
  <si>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</si>
  <si>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</si>
  <si>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</si>
  <si>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</si>
  <si>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</si>
  <si>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</si>
  <si>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</si>
  <si>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</si>
  <si>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</si>
  <si>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</si>
  <si>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</si>
  <si>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</si>
  <si>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</si>
  <si>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</si>
  <si>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</si>
  <si>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</si>
  <si>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</si>
  <si>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</si>
  <si>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</si>
  <si>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</si>
  <si>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</si>
  <si>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</si>
  <si>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</si>
  <si>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</si>
  <si>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</si>
  <si>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</si>
  <si>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</si>
  <si>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</si>
  <si>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</si>
  <si>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</si>
  <si>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</si>
  <si>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</si>
  <si>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</si>
  <si>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</si>
  <si>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</si>
  <si>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</si>
  <si>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</si>
  <si>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</si>
  <si>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</si>
  <si>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</si>
  <si>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</si>
  <si>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</si>
  <si>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</si>
  <si>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</si>
  <si>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</si>
  <si>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</si>
  <si>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</si>
  <si>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</si>
  <si>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</si>
  <si>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</si>
  <si>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</si>
  <si>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</si>
  <si>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</si>
  <si>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</si>
  <si>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</si>
  <si>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</si>
  <si>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</si>
  <si>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</si>
  <si>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</si>
  <si>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</si>
  <si>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</si>
  <si>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</si>
  <si>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</si>
  <si>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</si>
  <si>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</si>
  <si>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</si>
  <si>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</si>
  <si>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</si>
  <si>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</si>
  <si>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</si>
  <si>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</si>
  <si>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</si>
  <si>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</si>
  <si>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</si>
  <si>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</si>
  <si>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</si>
  <si>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</si>
  <si>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</si>
  <si>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</si>
  <si>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</si>
  <si>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</si>
  <si>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</si>
  <si>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</si>
  <si>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</si>
  <si>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</si>
  <si>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</si>
  <si>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</si>
  <si>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</si>
  <si>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</si>
  <si>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</si>
  <si>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</si>
  <si>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</si>
  <si>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</si>
  <si>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</si>
  <si>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</si>
  <si>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</si>
  <si>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</si>
  <si>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</si>
  <si>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</si>
  <si>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</si>
  <si>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</si>
  <si>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</si>
  <si>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</si>
  <si>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</si>
  <si>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</si>
  <si>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</si>
  <si>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</si>
  <si>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</si>
  <si>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</si>
  <si>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</si>
  <si>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</si>
  <si>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</si>
  <si>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</si>
  <si>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</si>
  <si>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</si>
  <si>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</si>
  <si>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</si>
  <si>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</si>
  <si>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</si>
  <si>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</si>
  <si>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</si>
  <si>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</si>
  <si>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</si>
  <si>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</si>
  <si>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</si>
  <si>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</si>
  <si>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</si>
  <si>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</si>
  <si>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</si>
  <si>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</si>
  <si>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</si>
  <si>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</si>
  <si>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</si>
  <si>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</si>
  <si>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</si>
  <si>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</si>
  <si>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</si>
  <si>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</si>
  <si>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</si>
  <si>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</si>
  <si>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</si>
  <si>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</si>
  <si>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</si>
  <si>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</si>
  <si>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</si>
  <si>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</si>
  <si>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</si>
  <si>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</si>
  <si>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</si>
  <si>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</si>
  <si>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</si>
  <si>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</si>
  <si>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</si>
  <si>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</si>
  <si>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</si>
  <si>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</si>
  <si>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</si>
  <si>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</si>
  <si>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</si>
  <si>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</si>
  <si>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</si>
  <si>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</si>
  <si>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</si>
  <si>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</si>
  <si>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</si>
  <si>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</si>
  <si>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</si>
  <si>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</si>
  <si>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</si>
  <si>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</si>
  <si>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</si>
  <si>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</si>
  <si>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</si>
  <si>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</si>
  <si>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</si>
  <si>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</si>
  <si>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</si>
  <si>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</si>
  <si>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</si>
  <si>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</si>
  <si>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</si>
  <si>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</si>
  <si>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</si>
  <si>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</si>
  <si>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</si>
  <si>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</si>
  <si>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</si>
  <si>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</si>
  <si>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</si>
  <si>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</si>
  <si>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</si>
  <si>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</si>
  <si>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</si>
  <si>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</si>
  <si>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</si>
  <si>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</si>
  <si>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</si>
  <si>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</si>
  <si>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</si>
  <si>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</si>
  <si>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</si>
  <si>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</si>
  <si>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</si>
  <si>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</si>
  <si>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</si>
  <si>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</si>
  <si>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</si>
  <si>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</si>
  <si>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</si>
  <si>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</si>
  <si>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</si>
  <si>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</si>
  <si>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</si>
  <si>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</si>
  <si>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</si>
  <si>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</si>
  <si>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</si>
  <si>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</si>
  <si>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</si>
  <si>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</si>
  <si>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</si>
  <si>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</si>
  <si>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</si>
  <si>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</si>
  <si>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</si>
  <si>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</si>
  <si>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</si>
  <si>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</si>
  <si>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</si>
  <si>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</si>
  <si>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</si>
  <si>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</si>
  <si>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</si>
  <si>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</si>
  <si>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</si>
  <si>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</si>
  <si>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</si>
  <si>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</si>
  <si>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</si>
  <si>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</si>
  <si>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</si>
  <si>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</si>
  <si>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</si>
  <si>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</si>
  <si>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</si>
  <si>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</si>
  <si>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</si>
  <si>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</si>
  <si>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</si>
  <si>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</si>
  <si>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</si>
  <si>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</si>
  <si>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</si>
  <si>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</si>
  <si>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</si>
  <si>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</si>
  <si>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</si>
  <si>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</si>
  <si>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</si>
  <si>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</si>
  <si>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</si>
  <si>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</si>
  <si>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</si>
  <si>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</si>
  <si>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</si>
  <si>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</si>
  <si>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</si>
  <si>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</si>
  <si>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</si>
  <si>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</si>
  <si>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</si>
  <si>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</si>
  <si>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</si>
  <si>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</si>
  <si>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</si>
  <si>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</si>
  <si>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</si>
  <si>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</si>
  <si>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</si>
  <si>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</si>
  <si>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</si>
  <si>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</si>
  <si>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</si>
  <si>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</si>
  <si>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</si>
  <si>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</si>
  <si>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</si>
  <si>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</si>
  <si>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</si>
  <si>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</si>
  <si>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</si>
  <si>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</si>
  <si>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</si>
  <si>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</si>
  <si>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</si>
  <si>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</si>
  <si>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</si>
  <si>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</si>
  <si>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</si>
  <si>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</si>
  <si>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</si>
  <si>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</si>
  <si>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</si>
  <si>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</si>
  <si>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</si>
  <si>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</si>
  <si>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</si>
  <si>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</si>
  <si>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</si>
  <si>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</si>
  <si>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</si>
  <si>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</si>
  <si>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</si>
  <si>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</si>
  <si>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</si>
  <si>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</si>
  <si>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</si>
  <si>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</si>
  <si>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</si>
  <si>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</si>
  <si>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</si>
  <si>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</si>
  <si>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</si>
  <si>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</si>
  <si>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</si>
  <si>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</si>
  <si>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</si>
  <si>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</si>
  <si>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</si>
  <si>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</si>
  <si>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</si>
  <si>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</si>
  <si>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</si>
  <si>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</si>
  <si>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</si>
  <si>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</si>
  <si>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</si>
  <si>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</si>
  <si>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</si>
  <si>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</si>
  <si>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</si>
  <si>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</si>
  <si>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</si>
  <si>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</si>
  <si>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</si>
  <si>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</si>
  <si>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</si>
  <si>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</si>
  <si>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</si>
  <si>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</si>
  <si>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</si>
  <si>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</si>
  <si>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</si>
  <si>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</si>
  <si>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</si>
  <si>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</si>
  <si>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</si>
  <si>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</si>
  <si>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</si>
  <si>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</si>
  <si>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</si>
  <si>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</si>
  <si>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</si>
  <si>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</si>
  <si>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</si>
  <si>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</si>
  <si>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</si>
  <si>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</si>
  <si>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</si>
  <si>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</si>
  <si>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</si>
  <si>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</si>
  <si>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</si>
  <si>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</si>
  <si>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</si>
  <si>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</si>
  <si>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</si>
  <si>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</si>
  <si>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</si>
  <si>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</si>
  <si>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</si>
  <si>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</si>
  <si>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</si>
  <si>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</si>
  <si>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</si>
  <si>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</si>
  <si>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</si>
  <si>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</si>
  <si>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</si>
  <si>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</si>
  <si>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</si>
  <si>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</si>
  <si>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</si>
  <si>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</si>
  <si>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</si>
  <si>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</si>
  <si>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</si>
  <si>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</si>
  <si>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</si>
  <si>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</si>
  <si>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</si>
  <si>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</si>
  <si>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</si>
  <si>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</si>
  <si>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</si>
  <si>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</si>
  <si>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</si>
  <si>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</si>
  <si>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</si>
  <si>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</si>
  <si>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</si>
  <si>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</si>
  <si>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</si>
  <si>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</si>
  <si>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</si>
  <si>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</si>
  <si>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</si>
  <si>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</si>
  <si>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</si>
  <si>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</si>
  <si>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</si>
  <si>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</si>
  <si>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</si>
  <si>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</si>
  <si>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</si>
  <si>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</si>
  <si>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</si>
  <si>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</si>
  <si>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</si>
  <si>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</si>
  <si>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</si>
  <si>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</si>
  <si>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</si>
  <si>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</si>
  <si>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</si>
  <si>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</si>
  <si>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</si>
  <si>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</si>
  <si>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</si>
  <si>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</si>
  <si>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</si>
  <si>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</si>
  <si>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</si>
  <si>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</si>
  <si>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</si>
  <si>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</si>
  <si>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</si>
  <si>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</si>
  <si>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</si>
  <si>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</si>
  <si>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</si>
  <si>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</si>
  <si>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</si>
  <si>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</si>
  <si>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</si>
  <si>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</si>
  <si>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</si>
  <si>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</si>
  <si>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</si>
  <si>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</si>
  <si>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</si>
  <si>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</si>
  <si>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</si>
  <si>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</si>
  <si>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</si>
  <si>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</si>
  <si>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</si>
  <si>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</si>
  <si>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</si>
  <si>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</si>
  <si>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</si>
  <si>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</si>
  <si>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</si>
  <si>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</si>
  <si>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</si>
  <si>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</si>
  <si>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</si>
  <si>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</si>
  <si>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</si>
  <si>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</si>
  <si>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</si>
  <si>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</si>
  <si>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</si>
  <si>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</si>
  <si>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</si>
  <si>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</si>
  <si>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</si>
  <si>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</si>
  <si>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</si>
  <si>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</si>
  <si>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</si>
  <si>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</si>
  <si>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</si>
  <si>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</si>
  <si>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</si>
  <si>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</si>
  <si>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</si>
  <si>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</si>
  <si>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</si>
  <si>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</si>
  <si>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</si>
  <si>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</si>
  <si>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</si>
  <si>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</si>
  <si>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</si>
  <si>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</si>
  <si>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</si>
  <si>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</si>
  <si>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</si>
  <si>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</si>
  <si>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</si>
  <si>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</si>
  <si>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</si>
  <si>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</si>
  <si>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</si>
  <si>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</si>
  <si>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</si>
  <si>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</si>
  <si>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</si>
  <si>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</si>
  <si>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</si>
  <si>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</si>
  <si>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</si>
  <si>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</si>
  <si>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</si>
  <si>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</si>
  <si>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</si>
  <si>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</si>
  <si>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</si>
  <si>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</si>
  <si>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</si>
  <si>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</si>
  <si>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</si>
  <si>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</si>
  <si>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</si>
  <si>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</si>
  <si>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</si>
  <si>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</si>
  <si>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</si>
  <si>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</si>
  <si>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</si>
  <si>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</si>
  <si>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</si>
  <si>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</si>
  <si>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</si>
  <si>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</si>
  <si>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</si>
  <si>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</si>
  <si>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</si>
  <si>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</si>
  <si>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</si>
  <si>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</si>
  <si>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</si>
  <si>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</si>
  <si>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</si>
  <si>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</si>
  <si>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</si>
  <si>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</si>
  <si>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</si>
  <si>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</si>
  <si>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</si>
  <si>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</si>
  <si>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</si>
  <si>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</si>
  <si>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</si>
  <si>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</si>
  <si>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</si>
  <si>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</si>
  <si>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</si>
  <si>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</si>
  <si>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</si>
  <si>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</si>
  <si>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</si>
  <si>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</si>
  <si>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</si>
  <si>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</si>
  <si>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</si>
  <si>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</si>
  <si>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</si>
  <si>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</si>
  <si>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</si>
  <si>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</si>
  <si>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</si>
  <si>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</si>
  <si>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</si>
  <si>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</si>
  <si>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</si>
  <si>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</si>
  <si>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</si>
  <si>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</si>
  <si>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</si>
  <si>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</si>
  <si>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</si>
  <si>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</si>
  <si>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</si>
  <si>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</si>
  <si>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</si>
  <si>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</si>
  <si>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</si>
  <si>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</si>
  <si>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</si>
  <si>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</si>
  <si>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</si>
  <si>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</si>
  <si>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</si>
  <si>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</si>
  <si>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</si>
  <si>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</si>
  <si>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</si>
  <si>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</si>
  <si>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</si>
  <si>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</si>
  <si>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</si>
  <si>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</si>
  <si>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</si>
  <si>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</si>
  <si>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</si>
  <si>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</si>
  <si>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</si>
  <si>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</si>
  <si>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</si>
  <si>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</si>
  <si>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</si>
  <si>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</si>
  <si>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</si>
  <si>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</si>
  <si>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</si>
  <si>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</si>
  <si>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</si>
  <si>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</si>
  <si>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</si>
  <si>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</si>
  <si>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</si>
  <si>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</si>
  <si>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</si>
  <si>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</si>
  <si>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</si>
  <si>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</si>
  <si>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</si>
  <si>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</si>
  <si>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</si>
  <si>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</si>
  <si>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</si>
  <si>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</si>
  <si>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</si>
  <si>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</si>
  <si>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</si>
  <si>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</si>
  <si>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</si>
  <si>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</si>
  <si>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</si>
  <si>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</si>
  <si>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</si>
  <si>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</si>
  <si>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</si>
  <si>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</si>
  <si>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</si>
  <si>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</si>
  <si>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</si>
  <si>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</si>
  <si>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</si>
  <si>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</si>
  <si>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</si>
  <si>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</si>
  <si>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</si>
  <si>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</si>
  <si>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</si>
  <si>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</si>
  <si>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</si>
  <si>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</si>
  <si>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</si>
  <si>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</si>
  <si>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</si>
  <si>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</si>
  <si>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</si>
  <si>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</si>
  <si>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</si>
  <si>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</si>
  <si>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</si>
  <si>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</si>
  <si>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</si>
  <si>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</si>
  <si>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</si>
  <si>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</si>
  <si>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</si>
  <si>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</si>
  <si>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</si>
  <si>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</si>
  <si>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</si>
  <si>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</si>
  <si>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</si>
  <si>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</si>
  <si>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</si>
  <si>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</si>
  <si>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</si>
  <si>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</si>
  <si>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</si>
  <si>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</si>
  <si>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</si>
  <si>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</si>
  <si>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</si>
  <si>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</si>
  <si>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</si>
  <si>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</si>
  <si>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</si>
  <si>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</si>
  <si>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</si>
  <si>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</si>
  <si>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</si>
  <si>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</si>
  <si>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</si>
  <si>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</si>
  <si>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</si>
  <si>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</si>
  <si>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</si>
  <si>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</si>
  <si>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</si>
  <si>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</si>
  <si>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</si>
  <si>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</si>
  <si>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</si>
  <si>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</si>
  <si>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</si>
  <si>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</si>
  <si>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</si>
  <si>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</si>
  <si>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</si>
  <si>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</si>
  <si>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</si>
  <si>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</si>
  <si>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</si>
  <si>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</si>
  <si>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</si>
  <si>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</si>
  <si>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</si>
  <si>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</si>
  <si>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</si>
  <si>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</si>
  <si>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</si>
  <si>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</si>
  <si>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</si>
  <si>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</si>
  <si>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</si>
  <si>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</si>
  <si>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</si>
  <si>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</si>
  <si>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</si>
  <si>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</si>
  <si>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</si>
  <si>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</si>
  <si>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</si>
  <si>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</si>
  <si>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</si>
  <si>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</si>
  <si>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</si>
  <si>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</si>
  <si>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</si>
  <si>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</si>
  <si>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</si>
  <si>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</si>
  <si>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</si>
  <si>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</si>
  <si>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</si>
  <si>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</si>
  <si>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</si>
  <si>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</si>
  <si>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</si>
  <si>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</si>
  <si>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</si>
  <si>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</si>
  <si>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</si>
  <si>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</si>
  <si>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</si>
  <si>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</si>
  <si>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</si>
  <si>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</si>
  <si>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</si>
  <si>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</si>
  <si>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</si>
  <si>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</si>
  <si>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</si>
  <si>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</si>
  <si>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</si>
  <si>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</si>
  <si>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</si>
  <si>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</si>
  <si>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</si>
  <si>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</si>
  <si>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</si>
  <si>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</si>
  <si>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</si>
  <si>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</si>
  <si>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</si>
  <si>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</si>
  <si>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</si>
  <si>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</si>
  <si>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</si>
  <si>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</si>
  <si>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</si>
  <si>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</si>
  <si>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</si>
  <si>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</si>
  <si>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</si>
  <si>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</si>
  <si>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</si>
  <si>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</si>
  <si>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</si>
  <si>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</si>
  <si>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</si>
  <si>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</si>
  <si>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</si>
  <si>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</si>
  <si>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</si>
  <si>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</si>
  <si>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</si>
  <si>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</si>
  <si>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</si>
  <si>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</si>
  <si>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</si>
  <si>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</si>
  <si>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</si>
  <si>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</si>
  <si>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</si>
  <si>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</si>
  <si>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</si>
  <si>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</si>
  <si>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</si>
  <si>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</si>
  <si>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</si>
  <si>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</si>
  <si>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</si>
  <si>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</si>
  <si>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</si>
  <si>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</si>
  <si>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</si>
  <si>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</si>
  <si>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</si>
  <si>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</si>
  <si>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</si>
  <si>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</si>
  <si>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</si>
  <si>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</si>
  <si>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</si>
  <si>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</si>
  <si>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</si>
  <si>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</si>
  <si>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</si>
  <si>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</si>
  <si>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</si>
  <si>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</si>
  <si>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</si>
  <si>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</si>
  <si>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</si>
  <si>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</si>
  <si>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</si>
  <si>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</si>
  <si>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</si>
  <si>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</si>
  <si>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</si>
  <si>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</si>
  <si>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</si>
  <si>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</si>
  <si>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</si>
  <si>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</si>
  <si>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</si>
  <si>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</si>
  <si>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</si>
  <si>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</si>
  <si>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</si>
  <si>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</si>
  <si>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</si>
  <si>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</si>
  <si>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</si>
  <si>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</si>
  <si>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</si>
  <si>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</si>
  <si>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</si>
  <si>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</si>
  <si>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</si>
  <si>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</si>
  <si>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</si>
  <si>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</si>
  <si>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</si>
  <si>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</si>
  <si>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</si>
  <si>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</si>
  <si>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</si>
  <si>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</si>
  <si>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</si>
  <si>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</si>
  <si>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</si>
  <si>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</si>
  <si>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</si>
  <si>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</si>
  <si>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</si>
  <si>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</si>
  <si>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</si>
  <si>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</si>
  <si>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</si>
  <si>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</si>
  <si>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</si>
  <si>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</si>
  <si>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</si>
  <si>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</si>
  <si>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</si>
  <si>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</si>
  <si>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</si>
  <si>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</si>
  <si>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</si>
  <si>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</si>
  <si>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</si>
  <si>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</si>
  <si>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</si>
  <si>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</si>
  <si>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</si>
  <si>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</si>
  <si>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</si>
  <si>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</si>
  <si>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</si>
  <si>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</si>
  <si>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</si>
  <si>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</si>
  <si>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</si>
  <si>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</si>
  <si>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</si>
  <si>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</si>
  <si>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</si>
  <si>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</si>
  <si>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</si>
  <si>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</si>
  <si>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</si>
  <si>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</si>
  <si>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</si>
  <si>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</si>
  <si>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</si>
  <si>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</si>
  <si>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</si>
  <si>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</si>
  <si>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</si>
  <si>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</si>
  <si>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</si>
  <si>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</si>
  <si>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</si>
  <si>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</si>
  <si>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</si>
  <si>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</si>
  <si>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</si>
  <si>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</si>
  <si>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</si>
  <si>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</si>
  <si>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</si>
  <si>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</si>
  <si>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</si>
  <si>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</si>
  <si>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</si>
  <si>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</si>
  <si>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</si>
  <si>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</si>
  <si>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</si>
  <si>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</si>
  <si>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</si>
  <si>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</si>
  <si>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</si>
  <si>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</si>
  <si>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</si>
  <si>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</si>
  <si>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</si>
  <si>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</si>
  <si>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</si>
  <si>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</si>
  <si>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</si>
  <si>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</si>
  <si>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</si>
  <si>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</si>
  <si>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</si>
  <si>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</si>
  <si>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</si>
  <si>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</si>
  <si>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</si>
  <si>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</si>
  <si>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</si>
  <si>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</si>
  <si>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</si>
  <si>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</si>
  <si>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</si>
  <si>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</si>
  <si>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</si>
  <si>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</si>
  <si>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</si>
  <si>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</si>
  <si>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</si>
  <si>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</si>
  <si>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</si>
  <si>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</si>
  <si>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</si>
  <si>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</si>
  <si>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</si>
  <si>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</si>
  <si>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</si>
  <si>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</si>
  <si>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</si>
  <si>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</si>
  <si>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</si>
  <si>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</si>
  <si>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</si>
  <si>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</si>
  <si>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</si>
  <si>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</si>
  <si>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</si>
  <si>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</si>
  <si>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</si>
  <si>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</si>
  <si>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</si>
  <si>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</si>
  <si>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</si>
  <si>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</si>
  <si>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</si>
  <si>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</si>
  <si>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</si>
  <si>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</si>
  <si>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</si>
  <si>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</si>
  <si>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</si>
  <si>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</si>
  <si>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</si>
  <si>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</si>
  <si>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</si>
  <si>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</si>
  <si>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</si>
  <si>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</si>
  <si>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</si>
  <si>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</si>
  <si>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</si>
  <si>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</si>
  <si>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</si>
  <si>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</si>
  <si>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</si>
  <si>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</si>
  <si>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</si>
  <si>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</si>
  <si>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</si>
  <si>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</si>
  <si>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</si>
  <si>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</si>
  <si>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</si>
  <si>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</si>
  <si>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</si>
  <si>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</si>
  <si>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</si>
  <si>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</si>
  <si>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</si>
  <si>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</si>
  <si>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</si>
  <si>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</si>
  <si>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</si>
  <si>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</si>
  <si>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</si>
  <si>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</si>
  <si>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</si>
  <si>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</si>
  <si>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</si>
  <si>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</si>
  <si>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</si>
  <si>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</si>
  <si>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</si>
  <si>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</si>
  <si>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</si>
  <si>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</si>
  <si>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</si>
  <si>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</si>
  <si>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</si>
  <si>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</si>
  <si>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</si>
  <si>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</si>
  <si>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</si>
  <si>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</si>
  <si>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</si>
  <si>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</si>
  <si>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</si>
  <si>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</si>
  <si>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</si>
  <si>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</si>
  <si>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</si>
  <si>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</si>
  <si>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</si>
  <si>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</si>
  <si>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</si>
  <si>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</si>
  <si>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</si>
  <si>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</si>
  <si>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</si>
  <si>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</si>
  <si>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</si>
  <si>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</si>
  <si>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</si>
  <si>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</si>
  <si>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</si>
  <si>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</si>
  <si>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</si>
  <si>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</si>
  <si>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</si>
  <si>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</si>
  <si>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</si>
  <si>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</si>
  <si>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</si>
  <si>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</si>
  <si>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</si>
  <si>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</si>
  <si>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</si>
  <si>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</si>
  <si>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</si>
  <si>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</si>
  <si>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</si>
  <si>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</si>
  <si>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</si>
  <si>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</si>
  <si>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</si>
  <si>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</si>
  <si>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</si>
  <si>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</si>
  <si>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</si>
  <si>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</si>
  <si>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</si>
  <si>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</si>
  <si>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</si>
  <si>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</si>
  <si>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</si>
  <si>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</si>
  <si>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</si>
  <si>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</si>
  <si>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</si>
  <si>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</si>
  <si>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</si>
  <si>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</si>
  <si>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</si>
  <si>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</si>
  <si>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</si>
  <si>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</si>
  <si>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</si>
  <si>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</si>
  <si>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</si>
  <si>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</si>
  <si>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</si>
  <si>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</si>
  <si>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</si>
  <si>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</si>
  <si>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</si>
  <si>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</si>
  <si>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</si>
  <si>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</si>
  <si>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</si>
  <si>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</si>
  <si>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</si>
  <si>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</si>
  <si>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</si>
  <si>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</si>
  <si>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</si>
  <si>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</si>
  <si>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</si>
  <si>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</si>
  <si>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</si>
  <si>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</si>
  <si>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</si>
  <si>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</si>
  <si>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</si>
  <si>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</si>
  <si>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</si>
  <si>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</si>
  <si>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</si>
  <si>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</si>
  <si>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</si>
  <si>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</si>
  <si>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</si>
  <si>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</si>
  <si>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</si>
  <si>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</si>
  <si>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</si>
  <si>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</si>
  <si>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</si>
  <si>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</si>
  <si>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</si>
  <si>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</si>
  <si>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</si>
  <si>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</si>
  <si>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</si>
  <si>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</si>
  <si>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</si>
  <si>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</si>
  <si>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</si>
  <si>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</si>
  <si>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</si>
  <si>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</si>
  <si>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</si>
  <si>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</si>
  <si>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</si>
  <si>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</si>
  <si>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</si>
  <si>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</si>
  <si>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</si>
  <si>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</si>
  <si>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</si>
  <si>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</si>
  <si>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</si>
  <si>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</si>
  <si>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</si>
  <si>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</si>
  <si>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</si>
  <si>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</si>
  <si>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</si>
  <si>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</si>
  <si>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</si>
  <si>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</si>
  <si>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</si>
  <si>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</si>
  <si>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</si>
  <si>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</si>
  <si>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</si>
  <si>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</si>
  <si>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</si>
  <si>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</si>
  <si>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</si>
  <si>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</si>
  <si>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</si>
  <si>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</si>
  <si>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</si>
  <si>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</si>
  <si>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</si>
  <si>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</si>
  <si>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</si>
  <si>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</si>
  <si>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</si>
  <si>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</si>
  <si>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</si>
  <si>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</si>
  <si>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</si>
  <si>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</si>
  <si>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</si>
  <si>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</si>
  <si>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</si>
  <si>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</si>
  <si>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</si>
  <si>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</si>
  <si>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</si>
  <si>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</si>
  <si>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</si>
  <si>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</si>
  <si>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</si>
  <si>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</si>
  <si>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</si>
  <si>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</si>
  <si>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</si>
  <si>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</si>
  <si>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</si>
  <si>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</si>
  <si>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</si>
  <si>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</si>
  <si>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</si>
  <si>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</si>
  <si>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</si>
  <si>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</si>
  <si>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</si>
  <si>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</si>
  <si>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</si>
  <si>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</si>
  <si>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</si>
  <si>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</si>
  <si>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</si>
  <si>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</si>
  <si>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</si>
  <si>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</si>
  <si>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</si>
  <si>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</si>
  <si>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</si>
  <si>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</si>
  <si>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</si>
  <si>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</si>
  <si>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</si>
  <si>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</si>
  <si>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</si>
  <si>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</si>
  <si>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</si>
  <si>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</si>
  <si>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</si>
  <si>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</si>
  <si>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</si>
  <si>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</si>
  <si>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</si>
  <si>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</si>
  <si>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</si>
  <si>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</si>
  <si>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</si>
  <si>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</si>
  <si>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</si>
  <si>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</si>
  <si>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</si>
  <si>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</si>
  <si>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</si>
  <si>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</si>
  <si>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</si>
  <si>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</si>
  <si>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</si>
  <si>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</si>
  <si>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</si>
  <si>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</si>
  <si>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</si>
  <si>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</si>
  <si>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</si>
  <si>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</si>
  <si>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</si>
  <si>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</si>
  <si>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</si>
  <si>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</si>
  <si>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</si>
  <si>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</si>
  <si>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</si>
  <si>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</si>
  <si>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</si>
  <si>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</si>
  <si>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</si>
  <si>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</si>
  <si>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</si>
  <si>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</si>
  <si>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</si>
  <si>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</si>
  <si>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</si>
  <si>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</si>
  <si>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</si>
  <si>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</si>
  <si>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</si>
  <si>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</si>
  <si>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</si>
  <si>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</si>
  <si>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</si>
  <si>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</si>
  <si>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</si>
  <si>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</si>
  <si>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</si>
  <si>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</si>
  <si>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</si>
  <si>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</si>
  <si>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</si>
  <si>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</si>
  <si>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</si>
  <si>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</si>
  <si>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</si>
  <si>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</si>
  <si>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</si>
  <si>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</si>
  <si>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</si>
  <si>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</si>
  <si>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</si>
  <si>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</si>
  <si>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</si>
  <si>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</si>
  <si>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</si>
  <si>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</si>
  <si>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</si>
  <si>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</si>
  <si>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</si>
  <si>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</si>
  <si>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</si>
  <si>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</si>
  <si>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</si>
  <si>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</si>
  <si>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</si>
  <si>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</si>
  <si>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</si>
  <si>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</si>
  <si>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</si>
  <si>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</si>
  <si>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</si>
  <si>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</si>
  <si>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</si>
  <si>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</si>
  <si>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</si>
  <si>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</si>
  <si>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</si>
  <si>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</si>
  <si>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</si>
  <si>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</si>
  <si>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</si>
  <si>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</si>
  <si>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</si>
  <si>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</si>
  <si>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</si>
  <si>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</si>
  <si>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</si>
  <si>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</si>
  <si>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</si>
  <si>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</si>
  <si>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</si>
  <si>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</si>
  <si>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</si>
  <si>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</si>
  <si>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</si>
  <si>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</si>
  <si>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</si>
  <si>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</si>
  <si>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</si>
  <si>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</si>
  <si>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</si>
  <si>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</si>
  <si>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</si>
  <si>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</si>
  <si>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</si>
  <si>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</si>
  <si>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</si>
  <si>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</si>
  <si>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</si>
  <si>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</si>
  <si>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</si>
  <si>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</si>
  <si>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</si>
  <si>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</si>
  <si>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</si>
  <si>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</si>
  <si>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</si>
  <si>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</si>
  <si>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</si>
  <si>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</si>
  <si>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</si>
  <si>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</si>
  <si>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</si>
  <si>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</si>
  <si>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</si>
  <si>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</si>
  <si>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</si>
  <si>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</si>
  <si>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</si>
  <si>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</si>
  <si>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</si>
  <si>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</si>
  <si>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</si>
  <si>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</si>
  <si>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</si>
  <si>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</si>
  <si>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</si>
  <si>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</si>
  <si>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</si>
  <si>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</si>
  <si>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</si>
  <si>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</si>
  <si>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</si>
  <si>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</si>
  <si>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</si>
  <si>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</si>
  <si>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</si>
  <si>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</si>
  <si>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</si>
  <si>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</si>
  <si>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</si>
  <si>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</si>
  <si>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</si>
  <si>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</si>
  <si>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</si>
  <si>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</si>
  <si>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</si>
  <si>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</si>
  <si>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</si>
  <si>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</si>
  <si>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</si>
  <si>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</si>
  <si>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</si>
  <si>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</si>
  <si>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</si>
  <si>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</si>
  <si>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</si>
  <si>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</si>
  <si>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</si>
  <si>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</si>
  <si>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</si>
  <si>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</si>
  <si>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</si>
  <si>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</si>
  <si>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</si>
  <si>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</si>
  <si>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</si>
  <si>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</si>
  <si>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</si>
  <si>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</si>
  <si>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</si>
  <si>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</si>
  <si>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</si>
  <si>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</si>
  <si>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</si>
  <si>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</si>
  <si>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</si>
  <si>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</si>
  <si>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</si>
  <si>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</si>
  <si>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</si>
  <si>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</si>
  <si>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</si>
  <si>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</si>
  <si>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</si>
  <si>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</si>
  <si>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</si>
  <si>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</si>
  <si>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</si>
  <si>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</si>
  <si>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</si>
  <si>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</si>
  <si>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</si>
  <si>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</si>
  <si>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</si>
  <si>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</si>
  <si>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</si>
  <si>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</si>
  <si>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</si>
  <si>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</si>
  <si>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</si>
  <si>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</si>
  <si>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</si>
  <si>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</si>
  <si>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</si>
  <si>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</si>
  <si>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</si>
  <si>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</si>
  <si>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</si>
  <si>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</si>
  <si>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</si>
  <si>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</si>
  <si>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</si>
  <si>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</si>
  <si>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</si>
  <si>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</si>
  <si>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</si>
  <si>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</si>
  <si>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</si>
  <si>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</si>
  <si>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</si>
  <si>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</si>
  <si>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</si>
  <si>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</si>
  <si>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</si>
  <si>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</si>
  <si>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</si>
  <si>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</si>
  <si>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</si>
  <si>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</si>
  <si>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</si>
  <si>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</si>
  <si>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</si>
  <si>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</si>
  <si>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</si>
  <si>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</si>
  <si>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</si>
  <si>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</si>
  <si>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</si>
  <si>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</si>
  <si>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</si>
  <si>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</si>
  <si>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</si>
  <si>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</si>
  <si>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</si>
  <si>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</si>
  <si>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</si>
  <si>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</si>
  <si>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</si>
  <si>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</si>
  <si>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</si>
  <si>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</si>
  <si>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</si>
  <si>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</si>
  <si>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</si>
  <si>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</si>
  <si>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</si>
  <si>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</si>
  <si>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</si>
  <si>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</si>
  <si>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</si>
  <si>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</si>
  <si>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</si>
  <si>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</si>
  <si>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</si>
  <si>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</si>
  <si>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</si>
  <si>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</si>
  <si>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</si>
  <si>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</si>
  <si>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</si>
  <si>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</si>
  <si>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</si>
  <si>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</si>
  <si>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</si>
  <si>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</si>
  <si>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</si>
  <si>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</si>
  <si>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</si>
  <si>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</si>
  <si>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</si>
  <si>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</si>
  <si>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</si>
  <si>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</si>
  <si>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</si>
  <si>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</si>
  <si>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</si>
  <si>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</si>
  <si>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</si>
  <si>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</si>
  <si>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</si>
  <si>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</si>
  <si>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</si>
  <si>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</si>
  <si>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</si>
  <si>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</si>
  <si>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</si>
  <si>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</si>
  <si>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</si>
  <si>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</si>
  <si>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</si>
  <si>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</si>
  <si>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</si>
  <si>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</si>
  <si>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</si>
  <si>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</si>
  <si>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</si>
  <si>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</si>
  <si>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</si>
  <si>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</si>
  <si>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</si>
  <si>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</si>
  <si>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</si>
  <si>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</si>
  <si>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</si>
  <si>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</si>
  <si>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</si>
  <si>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</si>
  <si>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</si>
  <si>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</si>
  <si>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</si>
  <si>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</si>
  <si>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</si>
  <si>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</si>
  <si>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</si>
  <si>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</si>
  <si>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</si>
  <si>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</si>
  <si>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</si>
  <si>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</si>
  <si>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</si>
  <si>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</si>
  <si>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</si>
  <si>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</si>
  <si>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</si>
  <si>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</si>
  <si>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</si>
  <si>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</si>
  <si>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</si>
  <si>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</si>
  <si>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</si>
  <si>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</si>
  <si>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</si>
  <si>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</si>
  <si>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</si>
  <si>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</si>
  <si>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</si>
  <si>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</si>
  <si>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</si>
  <si>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</si>
  <si>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</si>
  <si>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</si>
  <si>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</si>
  <si>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</si>
  <si>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</si>
  <si>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</si>
  <si>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</si>
  <si>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</si>
  <si>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</si>
  <si>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</si>
  <si>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</si>
  <si>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</si>
  <si>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</si>
  <si>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</si>
  <si>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</si>
  <si>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</si>
  <si>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</si>
  <si>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</si>
  <si>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</si>
  <si>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</si>
  <si>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</si>
  <si>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</si>
  <si>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</si>
  <si>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</si>
  <si>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</si>
  <si>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</si>
  <si>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</si>
  <si>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</si>
  <si>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</si>
  <si>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</si>
  <si>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</si>
  <si>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</si>
  <si>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</si>
  <si>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</si>
  <si>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</si>
  <si>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</si>
  <si>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</si>
  <si>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</si>
  <si>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</si>
  <si>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</si>
  <si>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</si>
  <si>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</si>
  <si>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</si>
  <si>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</si>
  <si>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</si>
  <si>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</si>
  <si>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</si>
  <si>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</si>
  <si>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</si>
  <si>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</si>
  <si>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</si>
  <si>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</si>
  <si>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</si>
  <si>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</si>
  <si>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</si>
  <si>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</si>
  <si>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</si>
  <si>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</si>
  <si>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</si>
  <si>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</si>
  <si>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</si>
  <si>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</si>
  <si>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</si>
  <si>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</si>
  <si>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</si>
  <si>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</si>
  <si>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</si>
  <si>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</si>
  <si>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</si>
  <si>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</si>
  <si>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</si>
  <si>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</si>
  <si>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</si>
  <si>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</si>
  <si>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</si>
  <si>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</si>
  <si>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</si>
  <si>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</si>
  <si>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</si>
  <si>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</si>
  <si>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</si>
  <si>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</si>
  <si>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</si>
  <si>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</si>
  <si>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</si>
  <si>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</si>
  <si>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</si>
  <si>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</si>
  <si>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</si>
  <si>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</si>
  <si>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</si>
  <si>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</si>
  <si>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</si>
  <si>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</si>
  <si>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</si>
  <si>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</si>
  <si>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</si>
  <si>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</si>
  <si>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</si>
  <si>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</si>
  <si>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</si>
  <si>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</si>
  <si>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</si>
  <si>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</si>
  <si>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</si>
  <si>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</si>
  <si>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</si>
  <si>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</si>
  <si>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</si>
  <si>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</si>
  <si>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</si>
  <si>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</si>
  <si>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</si>
  <si>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</si>
  <si>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</si>
  <si>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</si>
  <si>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</si>
  <si>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</si>
  <si>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</si>
  <si>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</si>
  <si>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</si>
  <si>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</si>
  <si>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</si>
  <si>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</si>
  <si>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</si>
  <si>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</si>
  <si>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</si>
  <si>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</si>
  <si>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</si>
  <si>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</si>
  <si>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</si>
  <si>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</si>
  <si>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</si>
  <si>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</si>
  <si>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</si>
  <si>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</si>
  <si>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</si>
  <si>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</si>
  <si>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</si>
  <si>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</si>
  <si>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</si>
  <si>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</si>
  <si>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</si>
  <si>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</si>
  <si>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</si>
  <si>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</si>
  <si>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</si>
  <si>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</si>
  <si>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</si>
  <si>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</si>
  <si>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</si>
  <si>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</si>
  <si>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</si>
  <si>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</si>
  <si>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</si>
  <si>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</si>
  <si>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</si>
  <si>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</si>
  <si>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</si>
  <si>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</si>
  <si>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</si>
  <si>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</si>
  <si>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</si>
  <si>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</si>
  <si>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</si>
  <si>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</si>
  <si>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</si>
  <si>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</si>
  <si>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</si>
  <si>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</si>
  <si>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</si>
  <si>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</si>
  <si>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</si>
  <si>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</si>
  <si>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</si>
  <si>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</si>
  <si>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</si>
  <si>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</si>
  <si>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</si>
  <si>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</si>
  <si>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</si>
  <si>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</si>
  <si>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</si>
  <si>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</si>
  <si>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</si>
  <si>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</si>
  <si>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</si>
  <si>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</si>
  <si>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</si>
  <si>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</si>
  <si>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</si>
  <si>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</si>
  <si>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</si>
  <si>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</si>
  <si>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</si>
  <si>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</si>
  <si>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</si>
  <si>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</si>
  <si>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</si>
  <si>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</si>
  <si>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</si>
  <si>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</si>
  <si>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</si>
  <si>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</si>
  <si>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</si>
  <si>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</si>
  <si>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</si>
  <si>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</si>
  <si>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</si>
  <si>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</si>
  <si>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</si>
  <si>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</si>
  <si>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</si>
  <si>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</si>
  <si>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</si>
  <si>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</si>
  <si>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</si>
  <si>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</si>
  <si>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</si>
  <si>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</si>
  <si>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</si>
  <si>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</si>
  <si>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</si>
  <si>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</si>
  <si>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</si>
  <si>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</si>
  <si>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</si>
  <si>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</si>
  <si>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</si>
  <si>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</si>
  <si>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</si>
  <si>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</si>
  <si>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</si>
  <si>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</si>
  <si>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</si>
  <si>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</si>
  <si>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</si>
  <si>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</si>
  <si>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</si>
  <si>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</si>
  <si>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</si>
  <si>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</si>
  <si>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</si>
  <si>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</si>
  <si>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</si>
  <si>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</si>
  <si>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</si>
  <si>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</si>
  <si>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</si>
  <si>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</si>
  <si>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</si>
  <si>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</si>
  <si>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</si>
  <si>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</si>
  <si>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</si>
  <si>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</si>
  <si>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</si>
  <si>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</si>
  <si>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</si>
  <si>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</si>
  <si>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</si>
  <si>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</si>
  <si>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</si>
  <si>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</si>
  <si>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</si>
  <si>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</si>
  <si>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</si>
  <si>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</si>
  <si>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</si>
  <si>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</si>
  <si>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</si>
  <si>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</si>
  <si>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</si>
  <si>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</si>
  <si>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</si>
  <si>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</si>
  <si>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</si>
  <si>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</si>
  <si>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</si>
  <si>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</si>
  <si>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</si>
  <si>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</si>
  <si>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</si>
  <si>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</si>
  <si>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</si>
  <si>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</si>
  <si>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</si>
  <si>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</si>
  <si>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</si>
  <si>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</si>
  <si>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</si>
  <si>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</si>
  <si>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</si>
  <si>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</si>
  <si>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</si>
  <si>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</si>
  <si>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</si>
  <si>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</si>
  <si>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</si>
  <si>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</si>
  <si>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</si>
  <si>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</si>
  <si>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</si>
  <si>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</si>
  <si>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</si>
  <si>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</si>
  <si>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</si>
  <si>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</si>
  <si>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</si>
  <si>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</si>
  <si>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</si>
  <si>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</si>
  <si>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</si>
  <si>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</si>
  <si>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</si>
  <si>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</si>
  <si>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</si>
  <si>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</si>
  <si>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</si>
  <si>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</si>
  <si>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</si>
  <si>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</si>
  <si>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</si>
  <si>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</si>
  <si>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</si>
  <si>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</si>
  <si>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</si>
  <si>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</si>
  <si>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</si>
  <si>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</si>
  <si>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</si>
  <si>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</si>
  <si>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</si>
  <si>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</si>
  <si>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</si>
  <si>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</si>
  <si>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</si>
  <si>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</si>
  <si>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</si>
  <si>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</si>
  <si>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</si>
  <si>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</si>
  <si>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</si>
  <si>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</si>
  <si>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</si>
  <si>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</si>
  <si>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</si>
  <si>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</si>
  <si>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</si>
  <si>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</si>
  <si>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</si>
  <si>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</si>
  <si>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</si>
  <si>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</si>
  <si>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</si>
  <si>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</si>
  <si>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</si>
  <si>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</si>
  <si>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</si>
  <si>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</si>
  <si>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</si>
  <si>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</si>
  <si>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</si>
  <si>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</si>
  <si>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</si>
  <si>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</si>
  <si>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</si>
  <si>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</si>
  <si>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</si>
  <si>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</si>
  <si>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</si>
  <si>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</si>
  <si>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</si>
  <si>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</si>
  <si>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</si>
  <si>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</si>
  <si>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</si>
  <si>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</si>
  <si>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</si>
  <si>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</si>
  <si>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</si>
  <si>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</si>
  <si>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</si>
  <si>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</si>
  <si>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</si>
  <si>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</si>
  <si>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</si>
  <si>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</si>
  <si>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</si>
  <si>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</si>
  <si>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</si>
  <si>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</si>
  <si>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</si>
  <si>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</si>
  <si>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</si>
  <si>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</si>
  <si>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</si>
  <si>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</si>
  <si>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</si>
  <si>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</si>
  <si>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</si>
  <si>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</si>
  <si>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</si>
  <si>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</si>
  <si>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</si>
  <si>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</si>
  <si>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</si>
  <si>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</si>
  <si>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</si>
  <si>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</si>
  <si>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</si>
  <si>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</si>
  <si>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</si>
  <si>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</si>
  <si>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</si>
  <si>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</si>
  <si>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</si>
  <si>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</si>
  <si>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</si>
  <si>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</si>
  <si>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</si>
  <si>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</si>
  <si>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</si>
  <si>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</si>
  <si>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</si>
  <si>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</si>
  <si>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</si>
  <si>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</si>
  <si>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</si>
  <si>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</si>
  <si>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</si>
  <si>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</si>
  <si>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</si>
  <si>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</si>
  <si>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</si>
  <si>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</si>
  <si>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</si>
  <si>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</si>
  <si>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</si>
  <si>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</si>
  <si>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</si>
  <si>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</si>
  <si>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</si>
  <si>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</si>
  <si>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</si>
  <si>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</si>
  <si>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</si>
  <si>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</si>
  <si>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</si>
  <si>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</si>
  <si>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</si>
  <si>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</si>
  <si>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</si>
  <si>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</si>
  <si>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</si>
  <si>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</si>
  <si>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</si>
  <si>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</si>
  <si>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</si>
  <si>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</si>
  <si>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</si>
  <si>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</si>
  <si>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</si>
  <si>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</si>
  <si>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</si>
  <si>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</si>
  <si>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</si>
  <si>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</si>
  <si>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</si>
  <si>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</si>
  <si>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</si>
  <si>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</si>
  <si>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</si>
  <si>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</si>
  <si>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</si>
  <si>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</si>
  <si>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</si>
  <si>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</si>
  <si>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</si>
  <si>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</si>
  <si>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</si>
  <si>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</si>
  <si>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</si>
  <si>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</si>
  <si>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</si>
  <si>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</si>
  <si>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</si>
  <si>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</si>
  <si>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</si>
  <si>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</si>
  <si>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</si>
  <si>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</si>
  <si>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</si>
  <si>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</si>
  <si>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</si>
  <si>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</si>
  <si>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</si>
  <si>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</si>
  <si>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</si>
  <si>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</si>
  <si>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</si>
  <si>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</si>
  <si>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</si>
  <si>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</si>
  <si>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</si>
  <si>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</si>
  <si>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</si>
  <si>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</si>
  <si>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</si>
  <si>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</si>
  <si>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</si>
  <si>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</si>
  <si>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</si>
  <si>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</si>
  <si>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</si>
  <si>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</si>
  <si>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</si>
  <si>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</si>
  <si>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</si>
  <si>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</si>
  <si>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</si>
  <si>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</si>
  <si>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</si>
  <si>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</si>
  <si>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</si>
  <si>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</si>
  <si>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</si>
  <si>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</si>
  <si>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</si>
  <si>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</si>
  <si>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</si>
  <si>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</si>
  <si>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</si>
  <si>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</si>
  <si>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</si>
  <si>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</si>
  <si>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</si>
  <si>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</si>
  <si>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</si>
  <si>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</si>
  <si>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</si>
  <si>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</si>
  <si>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</si>
  <si>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</si>
  <si>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</si>
  <si>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</si>
  <si>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</si>
  <si>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</si>
  <si>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</si>
  <si>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</si>
  <si>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</si>
  <si>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</si>
  <si>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</si>
  <si>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</si>
  <si>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</si>
  <si>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</si>
  <si>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</si>
  <si>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</si>
  <si>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</si>
  <si>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</si>
  <si>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</si>
  <si>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</si>
  <si>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</si>
  <si>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</si>
  <si>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</si>
  <si>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</si>
  <si>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</si>
  <si>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</si>
  <si>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</si>
  <si>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</si>
  <si>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</si>
  <si>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</si>
  <si>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</si>
  <si>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</si>
  <si>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</si>
  <si>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</si>
  <si>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</si>
  <si>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</si>
  <si>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</si>
  <si>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</si>
  <si>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</si>
  <si>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</si>
  <si>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</si>
  <si>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</si>
  <si>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</si>
  <si>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</si>
  <si>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</si>
  <si>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</si>
  <si>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</si>
  <si>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</si>
  <si>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</si>
  <si>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</si>
  <si>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</si>
  <si>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</si>
  <si>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</si>
  <si>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</si>
  <si>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</si>
  <si>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</si>
  <si>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</si>
  <si>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</si>
  <si>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</si>
  <si>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</si>
  <si>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</si>
  <si>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</si>
  <si>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</si>
  <si>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</si>
  <si>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</si>
  <si>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</si>
  <si>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</si>
  <si>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</si>
  <si>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</si>
  <si>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</si>
  <si>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</si>
  <si>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</si>
  <si>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</si>
  <si>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</si>
  <si>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</si>
  <si>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</si>
  <si>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</si>
  <si>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</si>
  <si>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</si>
  <si>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</si>
  <si>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</si>
  <si>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</si>
  <si>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</si>
  <si>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</si>
  <si>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</si>
  <si>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</si>
  <si>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</si>
  <si>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</si>
  <si>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</si>
  <si>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</si>
  <si>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</si>
  <si>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</si>
  <si>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</si>
  <si>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</si>
  <si>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</si>
  <si>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</si>
  <si>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</si>
  <si>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</si>
  <si>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</si>
  <si>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</si>
  <si>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</si>
  <si>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</si>
  <si>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</si>
  <si>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</si>
  <si>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</si>
  <si>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</si>
  <si>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</si>
  <si>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</si>
  <si>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</si>
  <si>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</si>
  <si>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</si>
  <si>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</si>
  <si>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</si>
  <si>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</si>
  <si>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</si>
  <si>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</si>
  <si>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</si>
  <si>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</si>
  <si>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</si>
  <si>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</si>
  <si>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</si>
  <si>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</si>
  <si>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</si>
  <si>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</si>
  <si>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</si>
  <si>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</si>
  <si>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</si>
  <si>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</si>
  <si>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</si>
  <si>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</si>
  <si>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</si>
  <si>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</si>
  <si>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</si>
  <si>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</si>
  <si>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</si>
  <si>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</si>
  <si>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</si>
  <si>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</si>
  <si>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</si>
  <si>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</si>
  <si>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</si>
  <si>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</si>
  <si>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</si>
  <si>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</si>
  <si>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</si>
  <si>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</si>
  <si>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</si>
  <si>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</si>
  <si>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</si>
  <si>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</si>
  <si>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</si>
  <si>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</si>
  <si>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</si>
  <si>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</si>
  <si>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</si>
  <si>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</si>
  <si>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</si>
  <si>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</si>
  <si>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</si>
  <si>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</si>
  <si>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</si>
  <si>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</si>
  <si>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</si>
  <si>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</si>
  <si>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</si>
  <si>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</si>
  <si>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</si>
  <si>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</si>
  <si>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</si>
  <si>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</si>
  <si>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</si>
  <si>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</si>
  <si>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</si>
  <si>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</si>
  <si>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</si>
  <si>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</si>
  <si>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</si>
  <si>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</si>
  <si>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</si>
  <si>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</si>
  <si>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</si>
  <si>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</si>
  <si>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</si>
  <si>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</si>
  <si>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</si>
  <si>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</si>
  <si>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</si>
  <si>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</si>
  <si>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</si>
  <si>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</si>
  <si>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</si>
  <si>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</si>
  <si>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</si>
  <si>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</si>
  <si>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</si>
  <si>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</si>
  <si>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</si>
  <si>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</si>
  <si>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</si>
  <si>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</si>
  <si>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</si>
  <si>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</si>
  <si>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</si>
  <si>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</si>
  <si>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</si>
  <si>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</si>
  <si>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</si>
  <si>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</si>
  <si>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</si>
  <si>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</si>
  <si>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</si>
  <si>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</si>
  <si>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</si>
  <si>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</si>
  <si>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</si>
  <si>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</si>
  <si>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</si>
  <si>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</si>
  <si>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</si>
  <si>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</si>
  <si>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</si>
  <si>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</si>
  <si>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</si>
  <si>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</si>
  <si>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</si>
  <si>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</si>
  <si>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</si>
  <si>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</si>
  <si>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</si>
  <si>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</si>
  <si>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</si>
  <si>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</si>
  <si>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</si>
  <si>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</si>
  <si>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</si>
  <si>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</si>
  <si>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</si>
  <si>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</si>
  <si>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</si>
  <si>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</si>
  <si>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</si>
  <si>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</si>
  <si>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</si>
  <si>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</si>
  <si>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</si>
  <si>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</si>
  <si>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</si>
  <si>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</si>
  <si>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</si>
  <si>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</si>
  <si>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</si>
  <si>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</si>
  <si>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</si>
  <si>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</si>
  <si>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</si>
  <si>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</si>
  <si>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</si>
  <si>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</si>
  <si>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</si>
  <si>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</si>
  <si>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</si>
  <si>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</si>
  <si>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</si>
  <si>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</si>
  <si>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</si>
  <si>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</si>
  <si>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</si>
  <si>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</si>
  <si>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</si>
  <si>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</si>
  <si>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</si>
  <si>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</si>
  <si>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</si>
  <si>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</si>
  <si>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</si>
  <si>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</si>
  <si>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</si>
  <si>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</si>
  <si>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</si>
  <si>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</si>
  <si>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</si>
  <si>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</si>
  <si>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</si>
  <si>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</si>
  <si>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</si>
  <si>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</si>
  <si>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</si>
  <si>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</si>
  <si>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</si>
  <si>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</si>
  <si>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</si>
  <si>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</si>
  <si>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</si>
  <si>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</si>
  <si>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</si>
  <si>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</si>
  <si>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</si>
  <si>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</si>
  <si>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</si>
  <si>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</si>
  <si>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</si>
  <si>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</si>
  <si>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</si>
  <si>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</si>
  <si>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</si>
  <si>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</si>
  <si>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</si>
  <si>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</si>
  <si>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</si>
  <si>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</si>
  <si>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</si>
  <si>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</si>
  <si>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</si>
  <si>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</si>
  <si>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</si>
  <si>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</si>
  <si>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</si>
  <si>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</si>
  <si>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</si>
  <si>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</si>
  <si>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</si>
  <si>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</si>
  <si>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</si>
  <si>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</si>
  <si>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</si>
  <si>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</si>
  <si>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</si>
  <si>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</si>
  <si>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</si>
  <si>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</si>
  <si>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</si>
  <si>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</si>
  <si>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</si>
  <si>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</si>
  <si>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</si>
  <si>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</si>
  <si>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</si>
  <si>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</si>
  <si>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</si>
  <si>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</si>
  <si>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</si>
  <si>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</si>
  <si>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</si>
  <si>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</si>
  <si>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</si>
  <si>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</si>
  <si>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</si>
  <si>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</si>
  <si>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</si>
  <si>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</si>
  <si>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</si>
  <si>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</si>
  <si>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</si>
  <si>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</si>
  <si>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</si>
  <si>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</si>
  <si>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</si>
  <si>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</si>
  <si>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</si>
  <si>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</si>
  <si>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</si>
  <si>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</si>
  <si>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</si>
  <si>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</si>
  <si>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</si>
  <si>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</si>
  <si>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</si>
  <si>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</si>
  <si>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</si>
  <si>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</si>
  <si>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</si>
  <si>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</si>
  <si>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</si>
  <si>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</si>
  <si>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</si>
  <si>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</si>
  <si>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</si>
  <si>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</si>
  <si>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</si>
  <si>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</si>
  <si>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</si>
  <si>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</si>
  <si>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</si>
  <si>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</si>
  <si>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</si>
  <si>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</si>
  <si>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</si>
  <si>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</si>
  <si>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</si>
  <si>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</si>
  <si>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</si>
  <si>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</si>
  <si>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</si>
  <si>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</si>
  <si>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</si>
  <si>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</si>
  <si>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</si>
  <si>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</si>
  <si>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</si>
  <si>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</si>
  <si>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</si>
  <si>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</si>
  <si>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</si>
  <si>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</si>
  <si>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</si>
  <si>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</si>
  <si>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</si>
  <si>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</si>
  <si>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</si>
  <si>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</si>
  <si>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</si>
  <si>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</si>
  <si>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</si>
  <si>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</si>
  <si>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</si>
  <si>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</si>
  <si>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</si>
  <si>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</si>
  <si>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</si>
  <si>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</si>
  <si>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</si>
  <si>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</si>
  <si>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</si>
  <si>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</si>
  <si>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</si>
  <si>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</si>
  <si>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</si>
  <si>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</si>
  <si>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</si>
  <si>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</si>
  <si>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</si>
  <si>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</si>
  <si>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</si>
  <si>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</si>
  <si>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</si>
  <si>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</si>
  <si>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</si>
  <si>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</si>
  <si>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</si>
  <si>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</si>
  <si>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</si>
  <si>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</si>
  <si>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</si>
  <si>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</si>
  <si>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</si>
  <si>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</si>
  <si>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</si>
  <si>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</si>
  <si>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</si>
  <si>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</si>
  <si>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</si>
  <si>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</si>
  <si>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</si>
  <si>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</si>
  <si>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</si>
  <si>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</si>
  <si>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</si>
  <si>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</si>
  <si>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</si>
  <si>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</si>
  <si>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</si>
  <si>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</si>
  <si>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</si>
  <si>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</si>
  <si>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</si>
  <si>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</si>
  <si>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</si>
  <si>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</si>
  <si>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</si>
  <si>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</si>
  <si>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</si>
  <si>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</si>
  <si>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</si>
  <si>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</si>
  <si>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</si>
  <si>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</si>
  <si>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</si>
  <si>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</si>
  <si>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</si>
  <si>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</si>
  <si>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</si>
  <si>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</si>
  <si>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</si>
  <si>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</si>
  <si>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</si>
  <si>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</si>
  <si>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</si>
  <si>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</si>
  <si>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</si>
  <si>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</si>
  <si>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</si>
  <si>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</si>
  <si>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</si>
  <si>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</si>
  <si>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</si>
  <si>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</si>
  <si>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</si>
  <si>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</si>
  <si>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</si>
  <si>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</si>
  <si>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</si>
  <si>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</si>
  <si>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</si>
  <si>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</si>
  <si>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</si>
  <si>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</si>
  <si>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</si>
  <si>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</si>
  <si>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</si>
  <si>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</si>
  <si>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</si>
  <si>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</si>
  <si>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</si>
  <si>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</si>
  <si>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</si>
  <si>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</si>
  <si>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</si>
  <si>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</si>
  <si>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</si>
  <si>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</si>
  <si>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</si>
  <si>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</si>
  <si>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</si>
  <si>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</si>
  <si>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</si>
  <si>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</si>
  <si>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</si>
  <si>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</si>
  <si>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</si>
  <si>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</si>
  <si>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</si>
  <si>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</si>
  <si>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</si>
  <si>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</si>
  <si>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</si>
  <si>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</si>
  <si>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</si>
  <si>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</si>
  <si>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</si>
  <si>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</si>
  <si>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</si>
  <si>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</si>
  <si>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</si>
  <si>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</si>
  <si>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</si>
  <si>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</si>
  <si>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</si>
  <si>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</si>
  <si>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</si>
  <si>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</si>
  <si>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</si>
  <si>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</si>
  <si>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</si>
  <si>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</si>
  <si>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</si>
  <si>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</si>
  <si>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</si>
  <si>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</si>
  <si>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</si>
  <si>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</si>
  <si>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</si>
  <si>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</si>
  <si>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</si>
  <si>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</si>
  <si>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</si>
  <si>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</si>
  <si>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</si>
  <si>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</si>
  <si>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</si>
  <si>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</si>
  <si>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</si>
  <si>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</si>
  <si>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</si>
  <si>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</si>
  <si>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</si>
  <si>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</si>
  <si>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</si>
  <si>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</si>
  <si>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</si>
  <si>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</si>
  <si>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</si>
  <si>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</si>
  <si>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</si>
  <si>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</si>
  <si>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</si>
  <si>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</si>
  <si>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</si>
  <si>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</si>
  <si>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</si>
  <si>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</si>
  <si>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</si>
  <si>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</si>
  <si>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</si>
  <si>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</si>
  <si>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</si>
  <si>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</si>
  <si>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</si>
  <si>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</si>
  <si>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</si>
  <si>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</si>
  <si>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</si>
  <si>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</si>
  <si>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</si>
  <si>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</si>
  <si>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</si>
  <si>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</si>
  <si>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</si>
  <si>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</si>
  <si>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</si>
  <si>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</si>
  <si>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</si>
  <si>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</si>
  <si>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</si>
  <si>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</si>
  <si>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</si>
  <si>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</si>
  <si>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</si>
  <si>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</si>
  <si>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</si>
  <si>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</si>
  <si>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</si>
  <si>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</si>
  <si>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</si>
  <si>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</si>
  <si>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</si>
  <si>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</si>
  <si>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</si>
  <si>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</si>
  <si>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</si>
  <si>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</si>
  <si>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</si>
  <si>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</si>
  <si>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</si>
  <si>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</si>
  <si>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</si>
  <si>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</si>
  <si>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</si>
  <si>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</si>
  <si>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</si>
  <si>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</si>
  <si>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</si>
  <si>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</si>
  <si>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</si>
  <si>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</si>
  <si>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</si>
  <si>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</si>
  <si>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</si>
  <si>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</si>
  <si>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</si>
  <si>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</si>
  <si>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</si>
  <si>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</si>
  <si>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</si>
  <si>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</si>
  <si>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</si>
  <si>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</si>
  <si>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</si>
  <si>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</si>
  <si>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</si>
  <si>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</si>
  <si>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</si>
  <si>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</si>
  <si>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</si>
  <si>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</si>
  <si>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</si>
  <si>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</si>
  <si>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</si>
  <si>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</si>
  <si>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</si>
  <si>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</si>
  <si>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</si>
  <si>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</si>
  <si>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</si>
  <si>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</si>
  <si>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</si>
  <si>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</si>
  <si>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</si>
  <si>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</si>
  <si>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</si>
  <si>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</si>
  <si>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</si>
  <si>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</si>
  <si>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</si>
  <si>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</si>
  <si>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</si>
  <si>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</si>
  <si>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</si>
  <si>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</si>
  <si>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</si>
  <si>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</si>
  <si>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</si>
  <si>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</si>
  <si>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</si>
  <si>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</si>
  <si>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</si>
  <si>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</si>
  <si>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</si>
  <si>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</si>
  <si>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</si>
  <si>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</si>
  <si>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</si>
  <si>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</si>
  <si>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</si>
  <si>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</si>
  <si>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</si>
  <si>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</si>
  <si>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</si>
  <si>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</si>
  <si>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</si>
  <si>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</si>
  <si>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</si>
  <si>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</si>
  <si>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</si>
  <si>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</si>
  <si>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</si>
  <si>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</si>
  <si>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</si>
  <si>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</si>
  <si>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</si>
  <si>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</si>
  <si>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</si>
  <si>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</si>
  <si>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</si>
  <si>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</si>
  <si>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</si>
  <si>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</si>
  <si>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</si>
  <si>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</si>
  <si>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</si>
  <si>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</si>
  <si>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</si>
  <si>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</si>
  <si>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</si>
  <si>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</si>
  <si>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</si>
  <si>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</si>
  <si>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</si>
  <si>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</si>
  <si>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</si>
  <si>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</si>
  <si>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</si>
  <si>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</si>
  <si>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</si>
  <si>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</si>
  <si>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</si>
  <si>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</si>
  <si>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</si>
  <si>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</si>
  <si>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</si>
  <si>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</si>
  <si>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</si>
  <si>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</si>
  <si>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</si>
  <si>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</si>
  <si>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</si>
  <si>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</si>
  <si>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</si>
  <si>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</si>
  <si>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</si>
  <si>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</si>
  <si>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</si>
  <si>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</si>
  <si>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</si>
  <si>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</si>
  <si>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</si>
  <si>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</si>
  <si>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</si>
  <si>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</si>
  <si>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</si>
  <si>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</si>
  <si>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</si>
  <si>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</si>
  <si>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</si>
  <si>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</si>
  <si>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</si>
  <si>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</si>
  <si>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</si>
  <si>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</si>
  <si>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</si>
  <si>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</si>
  <si>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</si>
  <si>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</si>
  <si>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</si>
  <si>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</si>
  <si>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</si>
  <si>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</si>
  <si>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</si>
  <si>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</si>
  <si>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</si>
  <si>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</si>
  <si>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</si>
  <si>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</si>
  <si>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</si>
  <si>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</si>
  <si>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</si>
  <si>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</si>
  <si>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</si>
  <si>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</si>
  <si>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</si>
  <si>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</si>
  <si>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</si>
  <si>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</si>
  <si>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</si>
  <si>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</si>
  <si>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</si>
  <si>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</si>
  <si>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</si>
  <si>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</si>
  <si>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</si>
  <si>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</si>
  <si>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</si>
  <si>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</si>
  <si>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</si>
  <si>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</si>
  <si>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</si>
  <si>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</si>
  <si>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</si>
  <si>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</si>
  <si>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</si>
  <si>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</si>
  <si>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</si>
  <si>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</si>
  <si>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</si>
  <si>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</si>
  <si>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</si>
  <si>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</si>
  <si>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</si>
  <si>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</si>
  <si>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</si>
  <si>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</si>
  <si>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</si>
  <si>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</si>
  <si>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</si>
  <si>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</si>
  <si>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</si>
  <si>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</si>
  <si>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</si>
  <si>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</si>
  <si>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</si>
  <si>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</si>
  <si>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</si>
  <si>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</si>
  <si>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</si>
  <si>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</si>
  <si>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</si>
  <si>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</si>
  <si>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</si>
  <si>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</si>
  <si>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</si>
  <si>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</si>
  <si>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</si>
  <si>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</si>
  <si>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</si>
  <si>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</si>
  <si>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</si>
  <si>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</si>
  <si>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</si>
  <si>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</si>
  <si>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</si>
  <si>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</si>
  <si>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</si>
  <si>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</si>
  <si>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</si>
  <si>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</si>
  <si>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</si>
  <si>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</si>
  <si>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</si>
  <si>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</si>
  <si>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</si>
  <si>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</si>
  <si>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</si>
  <si>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</si>
  <si>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</si>
  <si>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</si>
  <si>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</si>
  <si>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</si>
  <si>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</si>
  <si>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</si>
  <si>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</si>
  <si>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</si>
  <si>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</si>
  <si>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</si>
  <si>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</si>
  <si>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</si>
  <si>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</si>
  <si>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</si>
  <si>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</si>
  <si>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</si>
  <si>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</si>
  <si>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</si>
  <si>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</si>
  <si>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</si>
  <si>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</si>
  <si>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</si>
  <si>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</si>
  <si>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</si>
  <si>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</si>
  <si>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</si>
  <si>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</si>
  <si>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</si>
  <si>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</si>
  <si>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</si>
  <si>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</si>
  <si>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</si>
  <si>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</si>
  <si>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</si>
  <si>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</si>
  <si>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</si>
  <si>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</si>
  <si>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</si>
  <si>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</si>
  <si>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</si>
  <si>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</si>
  <si>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</si>
  <si>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</si>
  <si>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</si>
  <si>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</si>
  <si>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</si>
  <si>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</si>
  <si>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</si>
  <si>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</si>
  <si>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</si>
  <si>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</si>
  <si>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</si>
  <si>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</si>
  <si>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</si>
  <si>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</si>
  <si>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</si>
  <si>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</si>
  <si>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</si>
  <si>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</si>
  <si>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</si>
  <si>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</si>
  <si>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</si>
  <si>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</si>
  <si>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</si>
  <si>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</si>
  <si>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</si>
  <si>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</si>
  <si>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</si>
  <si>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</si>
  <si>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</si>
  <si>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</si>
  <si>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</si>
  <si>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</si>
  <si>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</si>
  <si>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</si>
  <si>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</si>
  <si>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</si>
  <si>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</si>
  <si>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</si>
  <si>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</si>
  <si>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</si>
  <si>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</si>
  <si>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</si>
  <si>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</si>
  <si>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</si>
  <si>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</si>
  <si>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</si>
  <si>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</si>
  <si>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</si>
  <si>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</si>
  <si>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</si>
  <si>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</si>
  <si>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</si>
  <si>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</si>
  <si>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</si>
  <si>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</si>
  <si>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</si>
  <si>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</si>
  <si>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</si>
  <si>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</si>
  <si>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</si>
  <si>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</si>
  <si>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</si>
  <si>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</si>
  <si>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</si>
  <si>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</si>
  <si>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</si>
  <si>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</si>
  <si>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</si>
  <si>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</si>
  <si>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</si>
  <si>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</si>
  <si>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</si>
  <si>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</si>
  <si>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</si>
  <si>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</si>
  <si>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</si>
  <si>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</si>
  <si>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</si>
  <si>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</si>
  <si>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</si>
  <si>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</si>
  <si>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</si>
  <si>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</si>
  <si>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</si>
  <si>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</si>
  <si>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</si>
  <si>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</si>
  <si>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</si>
  <si>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</si>
  <si>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</si>
  <si>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</si>
  <si>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</si>
  <si>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</si>
  <si>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</si>
  <si>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</si>
  <si>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</si>
  <si>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</si>
  <si>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</si>
  <si>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</si>
  <si>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</si>
  <si>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</si>
  <si>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</si>
  <si>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</si>
  <si>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</si>
  <si>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</si>
  <si>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</si>
  <si>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</si>
  <si>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</si>
  <si>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</si>
  <si>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</si>
  <si>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</si>
  <si>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</si>
  <si>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</si>
  <si>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</si>
  <si>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</si>
  <si>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</si>
  <si>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</si>
  <si>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</si>
  <si>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</si>
  <si>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</si>
  <si>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</si>
  <si>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</si>
  <si>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</si>
  <si>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</si>
  <si>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</si>
  <si>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</si>
  <si>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</si>
  <si>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</si>
  <si>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</si>
  <si>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</si>
  <si>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</si>
  <si>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</si>
  <si>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</si>
  <si>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</si>
  <si>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</si>
  <si>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</si>
  <si>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</si>
  <si>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</si>
  <si>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</si>
  <si>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</si>
  <si>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</si>
  <si>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</si>
  <si>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</si>
  <si>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</si>
  <si>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</si>
  <si>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</si>
  <si>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</si>
  <si>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</si>
  <si>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</si>
  <si>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</si>
  <si>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</si>
  <si>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</si>
  <si>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</si>
  <si>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</si>
  <si>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</si>
  <si>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</si>
  <si>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</si>
  <si>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</si>
  <si>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</si>
  <si>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</si>
  <si>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</si>
  <si>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</si>
  <si>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</si>
  <si>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</si>
  <si>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</si>
  <si>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</si>
  <si>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</si>
  <si>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</si>
  <si>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</si>
  <si>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</si>
  <si>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</si>
  <si>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</si>
  <si>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</si>
  <si>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</si>
  <si>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</si>
  <si>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</si>
  <si>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</si>
  <si>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</si>
  <si>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</si>
  <si>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</si>
  <si>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</si>
  <si>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</si>
  <si>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</si>
  <si>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</si>
  <si>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</si>
  <si>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</si>
  <si>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</si>
  <si>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</si>
  <si>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</si>
  <si>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</si>
  <si>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</si>
  <si>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</si>
  <si>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</si>
  <si>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</si>
  <si>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</si>
  <si>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</si>
  <si>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</si>
  <si>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</si>
  <si>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</si>
  <si>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</si>
  <si>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</si>
  <si>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</si>
  <si>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</si>
  <si>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</si>
  <si>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</si>
  <si>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</si>
  <si>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</si>
  <si>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</si>
  <si>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</si>
  <si>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</si>
  <si>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</si>
  <si>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</si>
  <si>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</si>
  <si>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</si>
  <si>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</si>
  <si>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</si>
  <si>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</si>
  <si>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</si>
  <si>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</si>
  <si>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</si>
  <si>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</si>
  <si>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</si>
  <si>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</si>
  <si>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</si>
  <si>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</si>
  <si>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</si>
  <si>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</si>
  <si>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</si>
  <si>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</si>
  <si>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</si>
  <si>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</si>
  <si>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</si>
  <si>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</si>
  <si>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</si>
  <si>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</si>
  <si>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</si>
  <si>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</si>
  <si>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</si>
  <si>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</si>
  <si>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</si>
  <si>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</si>
  <si>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</si>
  <si>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</si>
  <si>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</si>
  <si>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</si>
  <si>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</si>
  <si>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</si>
  <si>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</si>
  <si>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</si>
  <si>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</si>
  <si>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</si>
  <si>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</si>
  <si>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</si>
  <si>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</si>
  <si>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</si>
  <si>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</si>
  <si>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</si>
  <si>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</si>
  <si>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</si>
  <si>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</si>
  <si>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</si>
  <si>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</si>
  <si>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</si>
  <si>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</si>
  <si>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</si>
  <si>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</si>
  <si>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</si>
  <si>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</si>
  <si>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</si>
  <si>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</si>
  <si>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</si>
  <si>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</si>
  <si>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</si>
  <si>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</si>
  <si>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</si>
  <si>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</si>
  <si>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</si>
  <si>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</si>
  <si>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</si>
  <si>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</si>
  <si>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</si>
  <si>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</si>
  <si>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</si>
  <si>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</si>
  <si>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</si>
  <si>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</si>
  <si>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</si>
  <si>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</si>
  <si>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</si>
  <si>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</si>
  <si>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</si>
  <si>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</si>
  <si>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</si>
  <si>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</si>
  <si>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</si>
  <si>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</si>
  <si>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</si>
  <si>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</si>
  <si>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</si>
  <si>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</si>
  <si>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</si>
  <si>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</si>
  <si>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</si>
  <si>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</si>
  <si>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</si>
  <si>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</si>
  <si>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</si>
  <si>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</si>
  <si>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</si>
  <si>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</si>
  <si>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</si>
  <si>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</si>
  <si>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</si>
  <si>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</si>
  <si>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</si>
  <si>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</si>
  <si>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</si>
  <si>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</si>
  <si>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</si>
  <si>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</si>
  <si>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</si>
  <si>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</si>
  <si>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</si>
  <si>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</si>
  <si>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</si>
  <si>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</si>
  <si>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</si>
  <si>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</si>
  <si>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</si>
  <si>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</si>
  <si>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</si>
  <si>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</si>
  <si>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</si>
  <si>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</si>
  <si>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</si>
  <si>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</si>
  <si>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</si>
  <si>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</si>
  <si>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</si>
  <si>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</si>
  <si>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</si>
  <si>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</si>
  <si>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</si>
  <si>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</si>
  <si>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</si>
  <si>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</si>
  <si>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</si>
  <si>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</si>
  <si>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</si>
  <si>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</si>
  <si>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</si>
  <si>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</si>
  <si>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</si>
  <si>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</si>
  <si>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</si>
  <si>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</si>
  <si>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</si>
  <si>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</si>
  <si>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</si>
  <si>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</si>
  <si>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</si>
  <si>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</si>
  <si>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</si>
  <si>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</si>
  <si>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</si>
  <si>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</si>
  <si>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</si>
  <si>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</si>
  <si>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</si>
  <si>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</si>
  <si>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</si>
  <si>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</si>
  <si>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</si>
  <si>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</si>
  <si>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</si>
  <si>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</si>
  <si>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</si>
  <si>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</si>
  <si>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</si>
  <si>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</si>
  <si>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</si>
  <si>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</si>
  <si>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</si>
  <si>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</si>
  <si>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</si>
  <si>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</si>
  <si>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</si>
  <si>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</si>
  <si>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</si>
  <si>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</si>
  <si>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</si>
  <si>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</si>
  <si>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</si>
  <si>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</si>
  <si>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</si>
  <si>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</si>
  <si>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</si>
  <si>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</si>
  <si>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</si>
  <si>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</si>
  <si>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</si>
  <si>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</si>
  <si>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</si>
  <si>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</si>
  <si>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</si>
  <si>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</si>
  <si>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</si>
  <si>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</si>
  <si>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</si>
  <si>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</si>
  <si>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</si>
  <si>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</si>
  <si>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</si>
  <si>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</si>
  <si>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</si>
  <si>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</si>
  <si>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</si>
  <si>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</si>
  <si>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</si>
  <si>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</si>
  <si>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</si>
  <si>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</si>
  <si>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</si>
  <si>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</si>
  <si>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</si>
  <si>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</si>
  <si>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</si>
  <si>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</si>
  <si>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</si>
  <si>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</si>
  <si>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</si>
  <si>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</si>
  <si>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</si>
  <si>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</si>
  <si>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</si>
  <si>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</si>
  <si>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</si>
  <si>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</si>
  <si>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</si>
  <si>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</si>
  <si>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</si>
  <si>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</si>
  <si>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</si>
  <si>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</si>
  <si>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</si>
  <si>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</si>
  <si>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</si>
  <si>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</si>
  <si>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</si>
  <si>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</si>
  <si>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</si>
  <si>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</si>
  <si>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</si>
  <si>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</si>
  <si>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</si>
  <si>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</si>
  <si>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</si>
  <si>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</si>
  <si>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</si>
  <si>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</si>
  <si>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</si>
  <si>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</si>
  <si>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</si>
  <si>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</si>
  <si>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</si>
  <si>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</si>
  <si>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</si>
  <si>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</si>
  <si>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</si>
  <si>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</si>
  <si>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</si>
  <si>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</si>
  <si>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</si>
  <si>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</si>
  <si>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</si>
  <si>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</si>
  <si>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</si>
  <si>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</si>
  <si>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</si>
  <si>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</si>
  <si>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</si>
  <si>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</si>
  <si>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</si>
  <si>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</si>
  <si>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</si>
  <si>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</si>
  <si>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</si>
  <si>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</si>
  <si>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</si>
  <si>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</si>
  <si>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</si>
  <si>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</si>
  <si>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</si>
  <si>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</si>
  <si>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</si>
  <si>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</si>
  <si>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</si>
  <si>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</si>
  <si>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</si>
  <si>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</si>
  <si>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</si>
  <si>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</si>
  <si>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</si>
  <si>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</si>
  <si>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</si>
  <si>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</si>
  <si>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</si>
  <si>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</si>
  <si>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</si>
  <si>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</si>
  <si>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</si>
  <si>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</si>
  <si>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</si>
  <si>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</si>
  <si>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</si>
  <si>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</si>
  <si>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</si>
  <si>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</si>
  <si>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</si>
  <si>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</si>
  <si>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</si>
  <si>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</si>
  <si>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</si>
  <si>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</si>
  <si>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</si>
  <si>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</si>
  <si>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</si>
  <si>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</si>
  <si>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</si>
  <si>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</si>
  <si>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</si>
  <si>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</si>
  <si>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</si>
  <si>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</si>
  <si>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</si>
  <si>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</si>
  <si>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</si>
  <si>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</si>
  <si>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</si>
  <si>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</si>
  <si>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</si>
  <si>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</si>
  <si>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</si>
  <si>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</si>
  <si>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</si>
  <si>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</si>
  <si>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</si>
  <si>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</si>
  <si>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</si>
  <si>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</si>
  <si>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</si>
  <si>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</si>
  <si>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</si>
  <si>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</si>
  <si>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</si>
  <si>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</si>
  <si>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</si>
  <si>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</si>
  <si>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</si>
  <si>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</si>
  <si>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</si>
  <si>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</si>
  <si>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</si>
  <si>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</si>
  <si>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</si>
  <si>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</si>
  <si>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</si>
  <si>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</si>
  <si>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</si>
  <si>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</si>
  <si>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</si>
  <si>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</si>
  <si>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</si>
  <si>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</si>
  <si>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</si>
  <si>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</si>
  <si>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</si>
  <si>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</si>
  <si>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</si>
  <si>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</si>
  <si>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</si>
  <si>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</si>
  <si>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</si>
  <si>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</si>
  <si>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</si>
  <si>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</si>
  <si>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</si>
  <si>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</si>
  <si>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</si>
  <si>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</si>
  <si>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</si>
  <si>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</si>
  <si>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</si>
  <si>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</si>
  <si>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</si>
  <si>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</si>
  <si>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</si>
  <si>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</si>
  <si>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</si>
  <si>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</si>
  <si>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</si>
  <si>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</si>
  <si>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</si>
  <si>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</si>
  <si>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</si>
  <si>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</si>
  <si>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</si>
  <si>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</si>
  <si>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</si>
  <si>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</si>
  <si>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</si>
  <si>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</si>
  <si>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</si>
  <si>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</si>
  <si>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</si>
  <si>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</si>
  <si>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</si>
  <si>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</si>
  <si>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</si>
  <si>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</si>
  <si>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</si>
  <si>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</si>
  <si>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</si>
  <si>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</si>
  <si>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</si>
  <si>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</si>
  <si>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</si>
  <si>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</si>
  <si>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</si>
  <si>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</si>
  <si>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</si>
  <si>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</si>
  <si>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</si>
  <si>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</si>
  <si>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</si>
  <si>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</si>
  <si>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</si>
  <si>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</si>
  <si>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</si>
  <si>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</si>
  <si>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</si>
  <si>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</si>
  <si>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</si>
  <si>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</si>
  <si>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</si>
  <si>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</si>
  <si>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</si>
  <si>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</si>
  <si>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</si>
  <si>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</si>
  <si>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</si>
  <si>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</si>
  <si>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</si>
  <si>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</si>
  <si>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</si>
  <si>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</si>
  <si>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</si>
  <si>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</si>
  <si>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</si>
  <si>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</si>
  <si>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</si>
  <si>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</si>
  <si>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</si>
  <si>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</si>
  <si>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</si>
  <si>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</si>
  <si>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</si>
  <si>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</si>
  <si>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</si>
  <si>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</si>
  <si>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</si>
  <si>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</si>
  <si>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</si>
  <si>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</si>
  <si>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</si>
  <si>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</si>
  <si>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</si>
  <si>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</si>
  <si>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</si>
  <si>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</si>
  <si>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</si>
  <si>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</si>
  <si>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</si>
  <si>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</si>
  <si>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</si>
  <si>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</si>
  <si>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</si>
  <si>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</si>
  <si>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</si>
  <si>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</si>
  <si>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</si>
  <si>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</si>
  <si>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</si>
  <si>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</si>
  <si>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</si>
  <si>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</si>
  <si>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</si>
  <si>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</si>
  <si>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</si>
  <si>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</si>
  <si>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</si>
  <si>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</si>
  <si>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</si>
  <si>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</si>
  <si>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</si>
  <si>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</si>
  <si>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</si>
  <si>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</si>
  <si>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</si>
  <si>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</si>
  <si>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</si>
  <si>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</si>
  <si>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</si>
  <si>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</si>
  <si>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</si>
  <si>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</si>
  <si>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</si>
  <si>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</si>
  <si>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</si>
  <si>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</si>
  <si>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</si>
  <si>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</si>
  <si>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</si>
  <si>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</si>
  <si>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</si>
  <si>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</si>
  <si>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</si>
  <si>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</si>
  <si>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</si>
  <si>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</si>
  <si>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</si>
  <si>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</si>
  <si>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</si>
  <si>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</si>
  <si>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</si>
  <si>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</si>
  <si>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</si>
  <si>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</si>
  <si>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</si>
  <si>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</si>
  <si>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</si>
  <si>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</si>
  <si>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</si>
  <si>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</si>
  <si>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</si>
  <si>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</si>
  <si>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</si>
  <si>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</si>
  <si>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</si>
  <si>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</si>
  <si>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</si>
  <si>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</si>
  <si>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</si>
  <si>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</si>
  <si>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</si>
  <si>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</si>
  <si>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</si>
  <si>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</si>
  <si>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</si>
  <si>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</si>
  <si>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</si>
  <si>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</si>
  <si>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</si>
  <si>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</si>
  <si>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</si>
  <si>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</si>
  <si>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</si>
  <si>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</si>
  <si>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 , team access site now.</t>
  </si>
  <si>
    <t>PCM-20251006-00002096</t>
  </si>
  <si>
    <t xml:space="preserve">team his phone OOS may be at site </t>
  </si>
  <si>
    <t>PCM-20251007-00000741</t>
  </si>
  <si>
    <t xml:space="preserve">EM team at site </t>
  </si>
  <si>
    <t>NO PCM</t>
  </si>
  <si>
    <t xml:space="preserve">ETA 60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</si>
  <si>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</si>
  <si>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</si>
  <si>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</si>
  <si>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</si>
  <si>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</si>
  <si>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</si>
  <si>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</si>
  <si>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</si>
  <si>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</si>
  <si>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</si>
  <si>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Site ACCESS ISSUE AS   located at Al Qattan Tourist Village with limited access</t>
  </si>
  <si>
    <t>PCM-20251007-00000712</t>
  </si>
  <si>
    <t>PCM-20251007-00000758</t>
  </si>
  <si>
    <t>jed0022</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</si>
  <si>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</si>
  <si>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</si>
  <si>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</si>
  <si>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</si>
  <si>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</si>
  <si>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</si>
  <si>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</si>
  <si>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PCM-20251007-00000835</t>
  </si>
  <si>
    <t>Emergency</t>
  </si>
  <si>
    <t>power NA and sites located inside Kidana project and no access by car to connect PG</t>
  </si>
  <si>
    <t xml:space="preserve">TT-20251007-00851 , witing separate TT </t>
  </si>
  <si>
    <t xml:space="preserve">EM team need 45 min </t>
  </si>
  <si>
    <t>sceco blackout at Muzdalifa area and teams checking the sites one by one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</si>
  <si>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</si>
  <si>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</si>
  <si>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</si>
  <si>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</si>
  <si>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</si>
  <si>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</si>
  <si>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</si>
  <si>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</si>
  <si>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</si>
  <si>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60 mins </t>
  </si>
  <si>
    <t xml:space="preserve">Lte sectors flapping due to REC module faulty // under arrangemnt </t>
  </si>
  <si>
    <t xml:space="preserve">ETA 30 mins </t>
  </si>
  <si>
    <t xml:space="preserve">ETA 110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</si>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</sst>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1" totalsRowShown="0" headerRowDxfId="157" dataDxfId="156" headerRowBorderDxfId="154" tableBorderDxfId="155" totalsRowBorderDxfId="153">
  <autoFilter ref="A1:CJ2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5" totalsRowShown="0" headerRowDxfId="64" dataDxfId="63" headerRowBorderDxfId="61" tableBorderDxfId="62">
  <autoFilter ref="A1:L120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E8" sqref="E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274.45353148147842</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2.3485300931497477E-2</v>
      </c>
      <c r="H3" s="66">
        <v>45937.359722222223</v>
      </c>
      <c r="I3" s="72" t="str">
        <f>IFERROR(VLOOKUP(D3,DB!A:F,6,0),"")</f>
        <v>SCECO</v>
      </c>
      <c r="J3" s="72" t="str">
        <f>IFERROR(VLOOKUP(D3,DB!A:G,7,0),"")</f>
        <v>Dead</v>
      </c>
      <c r="K3" s="68" t="s">
        <v>38967</v>
      </c>
      <c r="L3" s="69" t="str">
        <f>IFERROR(VLOOKUP(D3,DB!A:I,9,0),"")</f>
        <v>Latis</v>
      </c>
    </row>
    <row r="4" spans="1:12" ht="15" customHeight="1">
      <c r="A4" s="63"/>
      <c r="B4" s="72" t="str">
        <f>IFERROR(VLOOKUP(D4,DB!A:K,11,0),"")</f>
        <v/>
      </c>
      <c r="C4" s="64"/>
      <c r="D4" s="64"/>
      <c r="E4" s="65"/>
      <c r="F4" s="66"/>
      <c r="G4" s="67">
        <f ca="1">IFERROR(NOW()-F4,"")</f>
        <v>45937.40195752315</v>
      </c>
      <c r="H4" s="66"/>
      <c r="I4" s="72" t="str">
        <f>IFERROR(VLOOKUP(D4,DB!A:F,6,0),"")</f>
        <v/>
      </c>
      <c r="J4" s="72" t="str">
        <f>IFERROR(VLOOKUP(D4,DB!A:G,7,0),"")</f>
        <v/>
      </c>
      <c r="K4" s="68"/>
      <c r="L4" s="69" t="str">
        <f>IFERROR(VLOOKUP(D4,DB!A:I,9,0),"")</f>
        <v/>
      </c>
    </row>
    <row r="5" spans="1:12" ht="15" customHeight="1">
      <c r="A5" s="154"/>
      <c r="B5" s="155" t="str">
        <f>IFERROR(VLOOKUP(D5,DB!A:K,11,0),"")</f>
        <v/>
      </c>
      <c r="C5" s="155"/>
      <c r="D5" s="155"/>
      <c r="E5" s="156"/>
      <c r="F5" s="157"/>
      <c r="G5" s="158">
        <f ca="1">IFERROR(NOW()-F5,"")</f>
        <v>45937.401957407405</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45937.401957407405</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45937.401957407405</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45937.401957407405</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45937.401957407405</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45937.401957407405</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45937.401957407405</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45937.401957407405</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45937.401957407405</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45937.401957407405</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45937.401957407405</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45937.401957407405</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45937.401957407405</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45937.401957407405</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45937.401957407405</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45937.401957407405</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45937.401957407405</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45937.401957407405</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45937.401957407405</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45937.401957407405</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45937.401957407405</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45937.401957407405</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45937.401957407405</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45937.401957407405</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45937.401957407405</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45937.401957407405</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45937.401957407405</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45937.401957407405</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45937.401957407405</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45937.401957407405</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45937.401957407405</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45937.401957407405</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45937.401957407405</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45937.401957407405</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45937.401957407405</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45937.401957407405</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45937.401957407405</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45937.401957407405</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45937.401957407405</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45937.401957407405</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45937.401957407405</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45937.401957407405</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45937.401957407405</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45937.401957407405</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45937.401957407405</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45937.401957407405</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45937.401957407405</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45937.401957407405</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45937.401957407405</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45937.401957407405</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45937.401957407405</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45937.401957407405</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45937.401957407405</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45937.401957407405</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45937.401957407405</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45937.401957407405</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45937.401957407405</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45937.401957407405</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45937.401957407405</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45937.401957407405</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45937.401957407405</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45937.401957407405</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45937.401957407405</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45937.401957407405</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45937.401957407405</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45937.401957407405</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45937.401957407405</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45937.401957407405</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45937.401957407405</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45937.401957407405</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45937.401957407405</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45937.401957407405</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45937.401957407405</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45937.401957407405</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45937.401957407405</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45937.401957407405</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45937.401957407405</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45937.401957407405</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45937.401957407405</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45937.401957407405</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45937.401957407405</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45937.401957407405</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45937.401957407405</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45937.401957407405</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45937.401957407405</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45937.401957407405</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E741CC41-04A1-4ED0-A974-18E42273DED7}"/>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1"/>
  <sheetViews>
    <sheetView workbookViewId="0">
      <selection activeCell="D7" sqref="D7"/>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38968</v>
      </c>
      <c r="N1" s="102" t="s">
        <v>38969</v>
      </c>
      <c r="O1" s="102" t="s">
        <v>38970</v>
      </c>
      <c r="P1" s="102" t="s">
        <v>38971</v>
      </c>
      <c r="Q1" s="102" t="s">
        <v>38972</v>
      </c>
      <c r="R1" s="102" t="s">
        <v>38973</v>
      </c>
      <c r="S1" s="102" t="s">
        <v>38974</v>
      </c>
      <c r="T1" s="102" t="s">
        <v>38975</v>
      </c>
      <c r="U1" s="102" t="s">
        <v>38976</v>
      </c>
      <c r="V1" s="102" t="s">
        <v>38977</v>
      </c>
      <c r="W1" s="102" t="s">
        <v>38978</v>
      </c>
      <c r="X1" s="102" t="s">
        <v>38979</v>
      </c>
      <c r="Y1" s="102" t="s">
        <v>38980</v>
      </c>
      <c r="Z1" s="102" t="s">
        <v>38981</v>
      </c>
      <c r="AA1" s="102" t="s">
        <v>38982</v>
      </c>
      <c r="AB1" s="102" t="s">
        <v>38983</v>
      </c>
      <c r="AC1" s="102" t="s">
        <v>38984</v>
      </c>
      <c r="AD1" s="102" t="s">
        <v>38985</v>
      </c>
      <c r="AE1" s="102" t="s">
        <v>38986</v>
      </c>
      <c r="AF1" s="102" t="s">
        <v>38987</v>
      </c>
      <c r="AG1" s="102" t="s">
        <v>38988</v>
      </c>
      <c r="AH1" s="102" t="s">
        <v>38989</v>
      </c>
      <c r="AI1" s="102" t="s">
        <v>38990</v>
      </c>
      <c r="AJ1" s="102" t="s">
        <v>38991</v>
      </c>
      <c r="AK1" s="102" t="s">
        <v>38992</v>
      </c>
      <c r="AL1" s="102" t="s">
        <v>38993</v>
      </c>
      <c r="AM1" s="102" t="s">
        <v>38994</v>
      </c>
      <c r="AN1" s="102" t="s">
        <v>38995</v>
      </c>
      <c r="AO1" s="102" t="s">
        <v>38996</v>
      </c>
      <c r="AP1" s="102" t="s">
        <v>38997</v>
      </c>
      <c r="AQ1" s="102" t="s">
        <v>38998</v>
      </c>
      <c r="AR1" s="102" t="s">
        <v>38999</v>
      </c>
      <c r="AS1" s="102" t="s">
        <v>39000</v>
      </c>
      <c r="AT1" s="102" t="s">
        <v>39001</v>
      </c>
      <c r="AU1" s="102" t="s">
        <v>39002</v>
      </c>
      <c r="AV1" s="102" t="s">
        <v>39003</v>
      </c>
      <c r="AW1" s="102" t="s">
        <v>39004</v>
      </c>
      <c r="AX1" s="102" t="s">
        <v>39005</v>
      </c>
      <c r="AY1" s="102" t="s">
        <v>39006</v>
      </c>
      <c r="AZ1" s="102" t="s">
        <v>39007</v>
      </c>
      <c r="BA1" s="102" t="s">
        <v>39008</v>
      </c>
      <c r="BB1" s="102" t="s">
        <v>39009</v>
      </c>
      <c r="BC1" s="102" t="s">
        <v>39010</v>
      </c>
      <c r="BD1" s="102" t="s">
        <v>39011</v>
      </c>
      <c r="BE1" s="102" t="s">
        <v>39012</v>
      </c>
      <c r="BF1" s="102" t="s">
        <v>39013</v>
      </c>
      <c r="BG1" s="102" t="s">
        <v>39014</v>
      </c>
      <c r="BH1" s="102" t="s">
        <v>39015</v>
      </c>
      <c r="BI1" s="102" t="s">
        <v>39016</v>
      </c>
      <c r="BJ1" s="102" t="s">
        <v>39017</v>
      </c>
      <c r="BK1" s="102" t="s">
        <v>39018</v>
      </c>
      <c r="BL1" s="102" t="s">
        <v>39019</v>
      </c>
      <c r="BM1" s="102" t="s">
        <v>39020</v>
      </c>
      <c r="BN1" s="102" t="s">
        <v>39021</v>
      </c>
      <c r="BO1" s="102" t="s">
        <v>39022</v>
      </c>
      <c r="BP1" s="102" t="s">
        <v>39023</v>
      </c>
      <c r="BQ1" s="102" t="s">
        <v>39024</v>
      </c>
      <c r="BR1" s="102" t="s">
        <v>39025</v>
      </c>
      <c r="BS1" s="102" t="s">
        <v>39026</v>
      </c>
      <c r="BT1" s="102" t="s">
        <v>39027</v>
      </c>
      <c r="BU1" s="102" t="s">
        <v>39028</v>
      </c>
      <c r="BV1" s="102" t="s">
        <v>39029</v>
      </c>
      <c r="BW1" s="102" t="s">
        <v>39030</v>
      </c>
      <c r="BX1" s="102" t="s">
        <v>39031</v>
      </c>
      <c r="BY1" s="102" t="s">
        <v>39032</v>
      </c>
      <c r="BZ1" s="102" t="s">
        <v>39033</v>
      </c>
      <c r="CA1" s="102" t="s">
        <v>39034</v>
      </c>
      <c r="CB1" s="102" t="s">
        <v>39035</v>
      </c>
      <c r="CC1" s="102" t="s">
        <v>39036</v>
      </c>
      <c r="CD1" s="102" t="s">
        <v>39037</v>
      </c>
      <c r="CE1" s="102" t="s">
        <v>39038</v>
      </c>
      <c r="CF1" s="102" t="s">
        <v>39039</v>
      </c>
      <c r="CG1" s="102" t="s">
        <v>39040</v>
      </c>
      <c r="CH1" s="102" t="s">
        <v>39041</v>
      </c>
      <c r="CI1" s="102" t="s">
        <v>39042</v>
      </c>
      <c r="CJ1" s="102" t="s">
        <v>39043</v>
      </c>
    </row>
    <row r="2" spans="1:88" s="81" customFormat="1" ht="31.5" customHeight="1">
      <c r="A2" s="74" t="s">
        <v>39044</v>
      </c>
      <c r="B2" s="74" t="s">
        <v>27</v>
      </c>
      <c r="C2" s="74">
        <v>1</v>
      </c>
      <c r="D2" s="74" t="s">
        <v>19278</v>
      </c>
      <c r="E2" s="99" t="s">
        <v>39045</v>
      </c>
      <c r="F2" s="87">
        <v>45322.056979166664</v>
      </c>
      <c r="G2" s="88" t="s">
        <v>39046</v>
      </c>
      <c r="H2" s="101">
        <v>45322.050729166665</v>
      </c>
      <c r="I2" s="74" t="s">
        <v>83</v>
      </c>
      <c r="J2" s="74" t="s">
        <v>65</v>
      </c>
      <c r="K2" s="100" t="s">
        <v>39047</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39048</v>
      </c>
      <c r="B3" s="74" t="str">
        <f>IFERROR(VLOOKUP(D3,DB!A:K,11,0),"")</f>
        <v>R2</v>
      </c>
      <c r="C3" s="74">
        <v>1</v>
      </c>
      <c r="D3" s="74" t="s">
        <v>31078</v>
      </c>
      <c r="E3" s="87" t="s">
        <v>38964</v>
      </c>
      <c r="F3" s="87">
        <v>45806.727083333331</v>
      </c>
      <c r="G3" s="88">
        <f ca="1">IFERROR(NOW()-F3,"-")</f>
        <v>130.67487407407316</v>
      </c>
      <c r="H3" s="87">
        <v>45791.543067129627</v>
      </c>
      <c r="I3" s="74" t="str">
        <f>IFERROR(VLOOKUP(D3,DB!A:F,6,0),"")</f>
        <v>SCECO</v>
      </c>
      <c r="J3" s="74" t="str">
        <f>IFERROR(VLOOKUP(D3,DB!A:G,7,0),"")</f>
        <v>No BB Shifted</v>
      </c>
      <c r="K3" s="100" t="s">
        <v>39049</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39050</v>
      </c>
      <c r="B4" s="74" t="str">
        <f>IFERROR(VLOOKUP(D4,DB!A:K,11,0),"")</f>
        <v>R2</v>
      </c>
      <c r="C4" s="74">
        <v>1</v>
      </c>
      <c r="D4" s="74" t="s">
        <v>29168</v>
      </c>
      <c r="E4" s="99" t="s">
        <v>38964</v>
      </c>
      <c r="F4" s="87">
        <v>45824.999837962961</v>
      </c>
      <c r="G4" s="88">
        <f ca="1">IFERROR(NOW()-F4,"-")</f>
        <v>112.40211944444309</v>
      </c>
      <c r="H4" s="87">
        <v>45824.993587962963</v>
      </c>
      <c r="I4" s="74" t="str">
        <f>IFERROR(VLOOKUP(D4,DB!A:F,6,0),"")</f>
        <v>Generator-SG</v>
      </c>
      <c r="J4" s="74" t="str">
        <f>IFERROR(VLOOKUP(D4,DB!A:G,7,0),"")</f>
        <v>Good</v>
      </c>
      <c r="K4" s="100" t="s">
        <v>39051</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39052</v>
      </c>
      <c r="B5" s="18" t="str">
        <f>IFERROR(VLOOKUP(D5,DB!A:K,11,0),"")</f>
        <v>R2</v>
      </c>
      <c r="C5" s="18">
        <v>1</v>
      </c>
      <c r="D5" s="18" t="s">
        <v>31479</v>
      </c>
      <c r="E5" s="130" t="s">
        <v>39045</v>
      </c>
      <c r="F5" s="131">
        <v>45936.714039351849</v>
      </c>
      <c r="G5" s="132">
        <f ca="1">IFERROR(NOW()-F5,"-")</f>
        <v>0.68791805555520114</v>
      </c>
      <c r="H5" s="131">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39054</v>
      </c>
      <c r="B6" s="18" t="str">
        <f>IFERROR(VLOOKUP(D6,DB!A:K,11,0),"")</f>
        <v>R2</v>
      </c>
      <c r="C6" s="18">
        <v>1</v>
      </c>
      <c r="D6" s="18" t="s">
        <v>26514</v>
      </c>
      <c r="E6" s="130" t="s">
        <v>38964</v>
      </c>
      <c r="F6" s="131">
        <v>45936.871932870374</v>
      </c>
      <c r="G6" s="132">
        <f ca="1">IFERROR(NOW()-F6,"-")</f>
        <v>0.53002453703084029</v>
      </c>
      <c r="H6" s="131">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45937.401957407405</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45937.401957407405</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45937.401957407405</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45937.401957407405</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45937.401957407405</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45937.401957407405</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45937.401957407405</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45937.401957407405</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45937.401957407405</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45937.401957407405</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45937.401957407405</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45937.401957407405</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45937.401957407405</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45937.401957407405</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45937.401957407405</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45937.401957407405</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45937.401957407405</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45937.401957407405</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45937.401957407405</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45937.401957407405</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45937.401957407405</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45937.401957407405</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45937.401957407405</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45937.401957407405</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45937.401957407405</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45937.401957407405</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45937.401957407405</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45937.401957407405</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45937.401957407405</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45937.401957407405</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45937.401957407405</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45937.401957407405</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45937.401957407405</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45937.401957407405</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45937.401957407405</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45937.401957407405</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45937.401957407405</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45937.401957407405</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45937.401957407405</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45937.401957407405</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45937.401957407405</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45937.401957407405</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45937.401957407405</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45937.401957407405</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45937.401957407405</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45937.401957407405</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45937.401957407405</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45937.401957407405</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45937.401957407405</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45937.401957407405</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45937.401957407405</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45937.401957407405</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45937.401957407405</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45937.401957407405</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45937.401957407405</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45937.401957407405</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45937.401957407405</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45937.401957407405</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45937.401957407405</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45937.401957407405</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45937.401957407405</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45937.401957407405</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45937.401957407405</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45937.401957407405</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45937.401957407405</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45937.401957407405</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45937.401957407405</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45937.401957407405</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45937.401957407405</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45937.401957407405</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45937.401957407405</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45937.401957407405</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45937.401957407405</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45937.401957407405</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45937.401957407405</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45937.401957407405</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45937.401957407405</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45937.401957407405</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45937.401957407405</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45937.401957407405</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45937.401957407405</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45937.401957407405</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45937.401957407405</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45937.401957407405</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45937.401957407405</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45937.401957407405</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45937.401957407405</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45937.401957407405</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45937.401957407405</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45937.401957407405</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45937.401957407405</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45937.401957407405</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45937.401957407405</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45937.401957407405</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45937.401957407405</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45937.401957407405</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45937.401957407405</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45937.401957407405</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45937.401957407405</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45937.401957407405</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45937.401957407405</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45937.401957407405</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45937.401957407405</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45937.401957407405</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45937.401957407405</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45937.401957407405</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45937.401957407405</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45937.401957407405</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45937.401957407405</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45937.401957407405</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45937.401957407405</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45937.401957407405</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45937.401957407405</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45937.401957407405</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45937.401957407405</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45937.401957407405</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45937.401957407405</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45937.401957407405</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45937.401957407405</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45937.401957407405</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45937.401957407405</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45937.401957407405</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45937.401957407405</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45937.401957407405</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45937.401957407405</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45937.401957407405</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45937.401957407405</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45937.401957407405</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45937.401957407405</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45937.401957407405</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45937.401957407405</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45937.401957407405</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45937.401957407405</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45937.401957407405</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45937.401957407405</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45937.401957407405</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45937.401957407405</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45937.401957407405</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45937.401957407405</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45937.401957407405</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45937.401957407405</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45937.401957407405</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45937.401957407405</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45937.401957407405</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45937.401957407405</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45937.401957407405</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45937.401957407405</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45937.401957407405</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45937.401957407405</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45937.401957407405</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45937.401957407405</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45937.401957407405</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45937.401957407405</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45937.401957407405</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45937.401957407405</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45937.401957407405</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45937.401957407405</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45937.401957407405</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45937.401957407405</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45937.401957407405</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45937.401957407405</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45937.401957407405</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45937.401957407405</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45937.401957407405</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45937.401957407405</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45937.401957407405</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45937.401957407405</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45937.401957407405</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45937.401957407405</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45937.401957407405</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45937.401957407405</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45937.401957407405</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45937.401957407405</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45937.401957407405</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45937.401957407405</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45937.401957407405</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45937.401957407405</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45937.401957407405</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45937.401957407405</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45937.401957407405</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45937.401957407405</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45937.401957407405</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45937.401957407405</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45937.401957407405</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45937.401957407405</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45937.401957407405</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45937.401957407405</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45937.401957407405</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45937.401957407405</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45937.401957407405</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45937.401957407405</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45937.401957407405</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45937.401957407405</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45937.401957407405</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45937.401957407405</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45937.401957407405</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45937.401957407405</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45937.401957407405</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45937.401957407405</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45937.401957407405</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45937.401957407405</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45937.401957407405</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45937.401957407405</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45937.401957407405</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45937.401957407405</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45937.401957407405</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45937.401957407405</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45937.401957407405</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45937.401957407405</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45937.401957407405</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45937.401957407405</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45937.401957407405</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45937.401957407405</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45937.401957407405</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45937.401957407405</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45937.401957407405</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45937.401957407405</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45937.401957407405</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45937.401957407405</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45937.401957407405</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45937.401957407405</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45937.401957407405</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45937.401957407405</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45937.401957407405</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45937.401957407405</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45937.401957407405</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45937.401957407405</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45937.401957407405</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45937.401957407405</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45937.401957407405</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45937.401957407405</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45937.401957407405</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45937.401957407405</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45937.401957407405</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45937.401957407405</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sheetData>
  <dataValidations count="2">
    <dataValidation allowBlank="1" showInputMessage="1" showErrorMessage="1" sqref="E1" xr:uid="{4D935161-CDD3-4592-B877-3FB59C99E142}"/>
    <dataValidation type="list" allowBlank="1" showInputMessage="1" showErrorMessage="1" sqref="E3:E2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5"/>
  <sheetViews>
    <sheetView workbookViewId="0">
      <selection activeCell="D8" sqref="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39056</v>
      </c>
      <c r="B2" s="74" t="str">
        <f>IFERROR(VLOOKUP(D2,DB!A:K,11,0),"")</f>
        <v>R3</v>
      </c>
      <c r="C2" s="18">
        <v>1</v>
      </c>
      <c r="D2" s="74" t="s">
        <v>17108</v>
      </c>
      <c r="E2" s="18" t="s">
        <v>38964</v>
      </c>
      <c r="F2" s="22">
        <v>45937.339456018519</v>
      </c>
      <c r="G2" s="21">
        <f t="shared" ref="G2:G38" ca="1" si="0">IFERROR(NOW()-F2,"-")</f>
        <v>6.2501504631654825E-2</v>
      </c>
      <c r="H2" s="22">
        <v>45937.334293981483</v>
      </c>
      <c r="I2" s="19" t="str">
        <f>IFERROR(VLOOKUP(D2,DB!A:F,6,0),"")</f>
        <v>SCECO</v>
      </c>
      <c r="J2" s="18" t="str">
        <f>IFERROR(VLOOKUP(D2,DB!A:G,7,0),"")</f>
        <v>In progress</v>
      </c>
      <c r="K2" s="50" t="s">
        <v>39057</v>
      </c>
      <c r="L2" s="23" t="str">
        <f>IFERROR(VLOOKUP(D2,DB!A:I,9,0),"")</f>
        <v>Latis</v>
      </c>
    </row>
    <row r="3" spans="1:13" ht="15" customHeight="1">
      <c r="A3" s="19" t="s">
        <v>39058</v>
      </c>
      <c r="B3" s="74" t="str">
        <f>IFERROR(VLOOKUP(D3,DB!A:K,11,0),"")</f>
        <v>R3</v>
      </c>
      <c r="C3" s="18">
        <v>2</v>
      </c>
      <c r="D3" s="18" t="s">
        <v>25081</v>
      </c>
      <c r="E3" s="18" t="s">
        <v>38964</v>
      </c>
      <c r="F3" s="20"/>
      <c r="G3" s="21">
        <f t="shared" ca="1" si="0"/>
        <v>45937.40195752315</v>
      </c>
      <c r="H3" s="22">
        <v>45937.329062500001</v>
      </c>
      <c r="I3" s="19" t="str">
        <f>IFERROR(VLOOKUP(D3,DB!A:F,6,0),"")</f>
        <v>SCECO</v>
      </c>
      <c r="J3" s="18" t="str">
        <f>IFERROR(VLOOKUP(D3,DB!A:G,7,0),"")</f>
        <v>Weak</v>
      </c>
      <c r="K3" s="50" t="s">
        <v>39059</v>
      </c>
      <c r="L3" s="23" t="str">
        <f>IFERROR(VLOOKUP(D3,DB!A:I,9,0),"")</f>
        <v>Latis</v>
      </c>
    </row>
    <row r="4" spans="1:13" ht="15" customHeight="1">
      <c r="A4" s="19"/>
      <c r="B4" s="74" t="str">
        <f>IFERROR(VLOOKUP(D4,DB!A:K,11,0),"")</f>
        <v/>
      </c>
      <c r="C4" s="18"/>
      <c r="D4" s="18"/>
      <c r="E4" s="18"/>
      <c r="F4" s="20"/>
      <c r="G4" s="21">
        <f t="shared" ca="1" si="0"/>
        <v>45937.40195752315</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45937.40195752315</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45937.40195752315</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45937.40195752315</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45937.40195752315</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45937.40195752315</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45937.40195752315</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45937.40195752315</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45937.40195752315</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45937.40195752315</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45937.40195752315</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45937.40195752315</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45937.40195752315</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45937.40195752315</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45937.40195752315</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45937.40195752315</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45937.40195752315</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45937.40195752315</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45937.40195752315</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45937.40195752315</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45937.40195752315</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45937.40195752315</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45937.40195752315</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45937.40195752315</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45937.40195752315</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45937.40195752315</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45937.40195752315</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45937.40195752315</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45937.40195752315</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45937.40195752315</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45937.40195752315</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45937.40195752315</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45937.40195752315</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45937.40195752315</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0"/>
        <v>45937.40195752315</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ref="G39:G102" ca="1" si="1">IFERROR(NOW()-F39,"-")</f>
        <v>45937.40195752315</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45937.40195752315</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45937.40195752315</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45937.40195752315</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45937.40195752315</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45937.40195752315</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45937.40195752315</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45937.40195752315</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45937.40195752315</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45937.40195752315</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45937.40195752315</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45937.40195752315</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45937.40195752315</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45937.40195752315</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45937.40195752315</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45937.40195752315</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45937.40195752315</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45937.40195752315</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45937.40195752315</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45937.40195752315</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45937.40195752315</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45937.40195752315</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45937.40195752315</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45937.40195752315</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45937.40195752315</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45937.40195752315</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45937.40195752315</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45937.40195752315</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45937.40195752315</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45937.40195752315</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45937.40195752315</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45937.40195752315</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45937.40195752315</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45937.40195752315</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45937.40195752315</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45937.40195752315</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45937.40195752315</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45937.40195752315</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45937.40195752315</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45937.40195752315</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45937.40195752315</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45937.40195752315</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45937.40195752315</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45937.40195752315</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45937.40195752315</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45937.40195752315</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45937.40195752315</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45937.40195752315</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45937.40195752315</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45937.40195752315</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45937.40195752315</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45937.40195752315</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45937.40195752315</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45937.40195752315</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45937.40195752315</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45937.40195752315</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45937.40195752315</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45937.40195752315</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45937.40195752315</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45937.40195752315</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45937.40195752315</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45937.40195752315</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45937.40195752315</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1"/>
        <v>45937.40195752315</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ref="G103:G166" ca="1" si="2">IFERROR(NOW()-F103,"-")</f>
        <v>45937.40195752315</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45937.40195752315</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45937.40195752315</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45937.40195752315</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45937.40195752315</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45937.40195752315</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45937.40195752315</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45937.40195752315</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45937.40195752315</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45937.40195752315</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45937.40195752315</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45937.40195752315</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45937.40195752315</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45937.40195752315</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45937.40195752315</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45937.40195752315</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45937.40195752315</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45937.40195752315</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45937.40195752315</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45937.40195752315</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45937.40195752315</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45937.40195752315</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45937.40195752315</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45937.40195752315</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45937.40195752315</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45937.40195752315</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45937.40195752315</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45937.40195752315</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45937.40195752315</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45937.40195752315</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45937.40195752315</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45937.40195752315</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45937.40195752315</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45937.40195752315</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45937.40195752315</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45937.40195752315</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45937.40195752315</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45937.40195752315</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45937.40195752315</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45937.40195752315</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45937.40195752315</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45937.40195752315</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45937.40195752315</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45937.40195752315</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45937.40195752315</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45937.40195752315</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45937.40195752315</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45937.40195752315</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45937.40195752315</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45937.40195752315</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45937.40195752315</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45937.40195752315</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45937.40195752315</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45937.40195752315</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45937.40195752315</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45937.40195752315</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45937.40195752315</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45937.40195752315</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45937.40195752315</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45937.40195752315</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45937.40195752315</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45937.40195752315</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45937.40195752315</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2"/>
        <v>45937.40195752315</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ref="G167:G230" ca="1" si="3">IFERROR(NOW()-F167,"-")</f>
        <v>45937.40195752315</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45937.40195752315</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45937.40195752315</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45937.40195752315</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45937.40195752315</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45937.40195752315</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45937.40195752315</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45937.40195752315</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45937.40195752315</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45937.40195752315</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45937.40195752315</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45937.40195752315</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45937.40195752315</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45937.40195752315</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45937.40195752315</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45937.40195752315</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45937.40195752315</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45937.40195752315</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45937.40195752315</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45937.40195752315</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45937.40195752315</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45937.40195752315</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45937.40195752315</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45937.40195752315</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45937.40195752315</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45937.40195752315</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45937.40195752315</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45937.40195752315</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45937.40195752315</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45937.40195752315</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45937.40195752315</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45937.40195752315</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45937.40195752315</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45937.40195752315</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45937.40195752315</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45937.40195752315</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45937.40195752315</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45937.40195752315</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45937.40195752315</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45937.40195752315</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45937.40195752315</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45937.40195752315</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45937.40195752315</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45937.40195752315</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45937.40195752315</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45937.40195752315</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45937.40195752315</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45937.40195752315</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45937.40195752315</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45937.40195752315</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45937.40195752315</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45937.40195752315</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45937.40195752315</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45937.40195752315</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45937.40195752315</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45937.40195752315</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45937.40195752315</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45937.40195752315</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45937.40195752315</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45937.40195752315</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45937.40195752315</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45937.40195752315</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45937.40195752315</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3"/>
        <v>45937.40195752315</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ref="G231:G294" ca="1" si="4">IFERROR(NOW()-F231,"-")</f>
        <v>45937.40195752315</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45937.40195752315</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45937.40195752315</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45937.40195752315</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45937.40195752315</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45937.40195752315</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45937.40195752315</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45937.40195752315</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45937.40195752315</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45937.40195752315</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45937.40195752315</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45937.40195752315</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45937.40195752315</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45937.40195752315</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45937.40195752315</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45937.40195752315</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45937.40195752315</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45937.40195752315</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45937.40195752315</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45937.40195752315</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45937.40195752315</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45937.40195752315</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45937.40195752315</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45937.40195752315</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45937.40195752315</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45937.40195752315</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45937.40195752315</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45937.40195752315</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45937.40195752315</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45937.40195752315</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45937.40195752315</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45937.40195752315</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45937.40195752315</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45937.40195752315</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45937.40195752315</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45937.40195752315</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45937.40195752315</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45937.40195752315</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45937.40195752315</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45937.40195752315</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45937.40195752315</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45937.40195752315</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45937.40195752315</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45937.40195752315</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45937.40195752315</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45937.40195752315</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45937.40195752315</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45937.40195752315</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45937.40195752315</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45937.40195752315</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45937.40195752315</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45937.40195752315</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45937.40195752315</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45937.40195752315</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45937.40195752315</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45937.40195752315</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45937.40195752315</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45937.40195752315</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45937.40195752315</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45937.40195752315</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45937.40195752315</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45937.40195752315</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45937.40195752315</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4"/>
        <v>45937.40195752315</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ref="G295:G358" ca="1" si="5">IFERROR(NOW()-F295,"-")</f>
        <v>45937.40195752315</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45937.40195752315</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45937.40195752315</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45937.40195752315</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45937.40195752315</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45937.40195752315</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45937.40195752315</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45937.40195752315</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45937.40195752315</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45937.40195752315</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45937.40195752315</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45937.40195752315</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45937.40195752315</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45937.40195752315</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45937.40195752315</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45937.40195752315</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45937.40195752315</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45937.40195752315</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45937.40195752315</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45937.40195752315</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45937.40195752315</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45937.40195752315</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45937.40195752315</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45937.40195752315</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45937.40195752315</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45937.40195752315</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45937.40195752315</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45937.40195752315</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45937.40195752315</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45937.40195752315</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45937.40195752315</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45937.40195752315</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45937.40195752315</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45937.40195752315</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45937.40195752315</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45937.40195752315</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45937.40195752315</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45937.40195752315</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45937.40195752315</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45937.40195752315</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45937.40195752315</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45937.40195752315</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45937.40195752315</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45937.40195752315</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45937.40195752315</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45937.40195752315</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45937.40195752315</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45937.40195752315</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45937.40195752315</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45937.40195752315</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45937.40195752315</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45937.40195752315</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45937.40195752315</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45937.40195752315</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45937.40195752315</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45937.40195752315</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45937.40195752315</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45937.40195752315</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45937.40195752315</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45937.40195752315</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45937.40195752315</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45937.40195752315</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45937.40195752315</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5"/>
        <v>45937.40195752315</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ref="G359:G422" ca="1" si="6">IFERROR(NOW()-F359,"-")</f>
        <v>45937.40195752315</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45937.40195752315</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45937.40195752315</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45937.40195752315</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45937.40195752315</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45937.40195752315</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45937.40195752315</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45937.40195752315</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45937.40195752315</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45937.40195752315</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45937.40195752315</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45937.40195752315</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45937.40195752315</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45937.40195752315</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45937.40195752315</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45937.40195752315</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45937.40195752315</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45937.40195752315</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45937.40195752315</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45937.40195752315</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45937.40195752315</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45937.40195752315</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45937.40195752315</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45937.40195752315</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45937.40195752315</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45937.40195752315</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45937.40195752315</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45937.40195752315</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45937.40195752315</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45937.40195752315</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45937.40195752315</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45937.40195752315</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45937.40195752315</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45937.40195752315</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45937.40195752315</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45937.40195752315</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45937.40195752315</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45937.40195752315</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45937.40195752315</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45937.40195752315</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45937.40195752315</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45937.40195752315</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45937.40195752315</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45937.40195752315</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45937.40195752315</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45937.40195752315</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45937.40195752315</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45937.40195752315</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45937.40195752315</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45937.40195752315</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45937.40195752315</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45937.40195752315</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45937.40195752315</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45937.40195752315</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45937.40195752315</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45937.40195752315</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45937.40195752315</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45937.40195752315</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45937.40195752315</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45937.40195752315</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45937.40195752315</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45937.40195752315</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45937.40195752315</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6"/>
        <v>45937.40195752315</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ref="G423:G486" ca="1" si="7">IFERROR(NOW()-F423,"-")</f>
        <v>45937.40195752315</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45937.40195752315</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45937.40195752315</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45937.40195752315</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45937.40195752315</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45937.40195752315</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45937.40195752315</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45937.40195752315</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45937.40195752315</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45937.40195752315</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45937.40195752315</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45937.40195752315</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45937.40195752315</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45937.40195752315</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45937.40195752315</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45937.40195752315</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45937.40195752315</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45937.40195752315</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45937.40195752315</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45937.40195752315</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45937.40195752315</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45937.40195752315</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45937.40195752315</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45937.40195752315</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45937.40195752315</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45937.40195752315</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45937.40195752315</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45937.40195752315</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45937.40195752315</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45937.40195752315</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45937.40195752315</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45937.40195752315</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45937.40195752315</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45937.40195752315</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45937.40195752315</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45937.40195752315</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45937.40195752315</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45937.40195752315</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45937.40195752315</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45937.40195752315</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45937.40195752315</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45937.40195752315</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45937.40195752315</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45937.40195752315</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45937.40195752315</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45937.40195752315</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45937.40195752315</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45937.40195752315</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45937.40195752315</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45937.40195752315</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45937.40195752315</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45937.40195752315</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45937.40195752315</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45937.40195752315</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45937.40195752315</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45937.40195752315</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45937.40195752315</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45937.40195752315</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45937.40195752315</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45937.40195752315</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45937.40195752315</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45937.40195752315</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45937.40195752315</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7"/>
        <v>45937.40195752315</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ref="G487:G550" ca="1" si="8">IFERROR(NOW()-F487,"-")</f>
        <v>45937.40195752315</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45937.40195752315</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45937.40195752315</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45937.40195752315</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45937.40195752315</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45937.40195752315</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45937.40195752315</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45937.40195752315</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45937.40195752315</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45937.40195752315</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45937.40195752315</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45937.40195752315</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45937.40195752315</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45937.40195752315</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45937.40195752315</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45937.40195752315</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45937.40195752315</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45937.40195752315</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45937.40195752315</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45937.40195752315</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45937.40195752315</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45937.40195752315</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45937.40195752315</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45937.40195752315</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45937.40195752315</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45937.40195752315</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45937.40195752315</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45937.40195752315</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45937.40195752315</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45937.40195752315</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45937.40195752315</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45937.40195752315</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45937.40195752315</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45937.40195752315</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45937.40195752315</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45937.40195752315</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45937.40195752315</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45937.40195752315</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45937.40195752315</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45937.40195752315</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45937.40195752315</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45937.40195752315</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45937.40195752315</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45937.40195752315</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45937.40195752315</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45937.40195752315</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45937.40195752315</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45937.40195752315</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45937.40195752315</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45937.40195752315</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45937.40195752315</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45937.40195752315</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45937.40195752315</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45937.40195752315</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45937.40195752315</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45937.40195752315</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45937.40195752315</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45937.40195752315</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45937.40195752315</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45937.40195752315</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45937.40195752315</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45937.40195752315</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45937.40195752315</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8"/>
        <v>45937.40195752315</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ref="G551:G614" ca="1" si="9">IFERROR(NOW()-F551,"-")</f>
        <v>45937.40195752315</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45937.40195752315</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45937.40195752315</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45937.40195752315</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45937.40195752315</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45937.40195752315</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45937.40195752315</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45937.40195752315</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45937.40195752315</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45937.40195752315</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45937.40195752315</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45937.40195752315</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45937.40195752315</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45937.40195752315</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45937.40195752315</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45937.40195752315</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45937.40195752315</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45937.40195752315</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45937.40195752315</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45937.40195752315</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45937.40195752315</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45937.40195752315</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45937.40195752315</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45937.40195752315</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45937.40195752315</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45937.40195752315</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45937.40195752315</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45937.40195752315</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45937.40195752315</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45937.40195752315</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45937.40195752315</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45937.40195752315</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45937.40195752315</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45937.40195752315</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45937.40195752315</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45937.40195752315</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45937.40195752315</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45937.40195752315</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45937.40195752315</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45937.40195752315</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45937.40195752315</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45937.40195752315</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45937.40195752315</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45937.40195752315</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45937.40195752315</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45937.40195752315</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45937.40195752315</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45937.40195752315</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45937.40195752315</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45937.40195752315</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45937.40195752315</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45937.40195752315</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45937.40195752315</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45937.40195752315</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45937.40195752315</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45937.40195752315</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45937.40195752315</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45937.40195752315</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45937.40195752315</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45937.40195752315</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45937.40195752315</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45937.40195752315</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45937.40195752315</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9"/>
        <v>45937.40195752315</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ref="G615:G678" ca="1" si="10">IFERROR(NOW()-F615,"-")</f>
        <v>45937.40195752315</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45937.40195752315</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45937.40195752315</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45937.40195752315</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45937.40195752315</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45937.40195752315</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45937.40195752315</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45937.40195752315</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45937.40195752315</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45937.40195752315</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45937.40195752315</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45937.40195752315</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45937.40195752315</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45937.40195752315</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45937.40195752315</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45937.40195752315</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45937.40195752315</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45937.40195752315</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45937.40195752315</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45937.40195752315</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45937.40195752315</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45937.40195752315</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45937.40195752315</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45937.40195752315</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45937.40195752315</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45937.40195752315</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45937.40195752315</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45937.40195752315</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45937.40195752315</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45937.40195752315</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45937.40195752315</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45937.40195752315</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45937.40195752315</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45937.40195752315</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45937.40195752315</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45937.40195752315</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45937.40195752315</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45937.40195752315</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45937.40195752315</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45937.40195752315</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45937.40195752315</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45937.40195752315</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45937.40195752315</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45937.40195752315</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45937.40195752315</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45937.40195752315</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45937.40195752315</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45937.40195752315</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45937.40195752315</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45937.40195752315</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45937.40195752315</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45937.40195752315</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45937.40195752315</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45937.40195752315</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45937.40195752315</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45937.40195752315</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45937.40195752315</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45937.40195752315</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45937.40195752315</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45937.40195752315</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45937.40195752315</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45937.40195752315</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45937.40195752315</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0"/>
        <v>45937.40195752315</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ref="G679:G742" ca="1" si="11">IFERROR(NOW()-F679,"-")</f>
        <v>45937.40195752315</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45937.40195752315</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45937.40195752315</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45937.40195752315</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45937.40195752315</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45937.40195752315</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45937.40195752315</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45937.40195752315</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45937.40195752315</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45937.40195752315</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45937.40195752315</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45937.40195752315</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45937.40195752315</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45937.40195752315</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45937.40195752315</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45937.40195752315</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45937.40195752315</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45937.40195752315</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45937.40195752315</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45937.40195752315</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45937.40195752315</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45937.40195752315</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45937.40195752315</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45937.40195752315</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45937.40195752315</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45937.40195752315</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45937.40195752315</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45937.40195752315</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45937.40195752315</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45937.40195752315</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45937.40195752315</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45937.40195752315</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45937.40195752315</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45937.40195752315</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45937.40195752315</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45937.40195752315</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45937.40195752315</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45937.40195752315</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45937.40195752315</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45937.40195752315</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45937.40195752315</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45937.40195752315</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45937.40195752315</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45937.40195752315</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45937.40195752315</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45937.40195752315</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45937.40195752315</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45937.40195752315</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45937.40195752315</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45937.40195752315</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45937.40195752315</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45937.40195752315</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45937.40195752315</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45937.40195752315</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45937.40195752315</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45937.40195752315</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45937.40195752315</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45937.40195752315</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45937.40195752315</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45937.40195752315</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45937.40195752315</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45937.40195752315</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45937.40195752315</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1"/>
        <v>45937.40195752315</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ref="G743:G806" ca="1" si="12">IFERROR(NOW()-F743,"-")</f>
        <v>45937.40195752315</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45937.40195752315</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45937.40195752315</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45937.40195752315</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45937.40195752315</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45937.40195752315</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45937.40195752315</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45937.40195752315</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45937.40195752315</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45937.40195752315</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45937.40195752315</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45937.40195752315</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45937.40195752315</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45937.40195752315</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45937.40195752315</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45937.40195752315</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45937.40195752315</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45937.40195752315</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45937.40195752315</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45937.40195752315</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45937.40195752315</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45937.40195752315</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45937.40195752315</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45937.40195752315</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45937.40195752315</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45937.40195752315</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45937.40195752315</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45937.40195752315</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45937.40195752315</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45937.40195752315</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45937.40195752315</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45937.40195752315</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45937.40195752315</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45937.40195752315</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45937.40195752315</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45937.40195752315</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45937.40195752315</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45937.40195752315</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45937.40195752315</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45937.40195752315</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45937.40195752315</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45937.40195752315</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45937.40195752315</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45937.40195752315</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45937.40195752315</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45937.40195752315</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45937.40195752315</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45937.40195752315</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45937.40195752315</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45937.40195752315</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45937.40195752315</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45937.40195752315</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45937.40195752315</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45937.40195752315</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45937.40195752315</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45937.40195752315</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45937.40195752315</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45937.40195752315</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45937.40195752315</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45937.40195752315</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45937.40195752315</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45937.40195752315</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45937.40195752315</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2"/>
        <v>45937.40195752315</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ref="G807:G870" ca="1" si="13">IFERROR(NOW()-F807,"-")</f>
        <v>45937.40195752315</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45937.40195752315</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45937.40195752315</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45937.40195752315</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45937.40195752315</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45937.40195752315</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45937.40195752315</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45937.40195752315</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45937.40195752315</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45937.40195752315</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45937.40195752315</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45937.40195752315</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45937.40195752315</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45937.40195752315</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45937.40195752315</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45937.40195752315</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45937.40195752315</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45937.40195752315</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45937.40195752315</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45937.40195752315</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45937.40195752315</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45937.40195752315</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45937.40195752315</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45937.40195752315</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45937.40195752315</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45937.40195752315</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45937.40195752315</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45937.40195752315</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45937.40195752315</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45937.40195752315</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45937.40195752315</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45937.40195752315</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45937.40195752315</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45937.40195752315</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45937.40195752315</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45937.40195752315</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45937.40195752315</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45937.40195752315</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45937.40195752315</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45937.40195752315</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45937.40195752315</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45937.40195752315</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45937.40195752315</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45937.40195752315</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45937.40195752315</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45937.40195752315</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45937.40195752315</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45937.40195752315</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45937.40195752315</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45937.40195752315</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45937.40195752315</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45937.40195752315</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45937.40195752315</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45937.40195752315</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45937.40195752315</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45937.40195752315</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45937.40195752315</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45937.40195752315</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45937.40195752315</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45937.40195752315</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45937.40195752315</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45937.40195752315</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45937.40195752315</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3"/>
        <v>45937.40195752315</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ref="G871:G934" ca="1" si="14">IFERROR(NOW()-F871,"-")</f>
        <v>45937.40195752315</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45937.40195752315</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45937.40195752315</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45937.40195752315</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45937.40195752315</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45937.40195752315</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45937.40195752315</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45937.40195752315</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45937.40195752315</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45937.40195752315</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45937.40195752315</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45937.40195752315</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45937.40195752315</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45937.40195752315</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45937.40195752315</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45937.40195752315</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45937.40195752315</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45937.40195752315</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45937.40195752315</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45937.40195752315</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45937.40195752315</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45937.40195752315</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45937.40195752315</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45937.40195752315</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45937.40195752315</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45937.40195752315</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45937.40195752315</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45937.40195752315</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45937.40195752315</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45937.40195752315</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45937.40195752315</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45937.40195752315</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45937.40195752315</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45937.40195752315</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45937.40195752315</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45937.40195752315</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45937.40195752315</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45937.40195752315</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45937.40195752315</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45937.40195752315</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45937.40195752315</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45937.40195752315</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45937.40195752315</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45937.40195752315</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45937.40195752315</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45937.40195752315</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45937.40195752315</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45937.40195752315</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45937.40195752315</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45937.40195752315</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45937.40195752315</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45937.40195752315</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45937.40195752315</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45937.40195752315</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45937.40195752315</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45937.40195752315</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45937.40195752315</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45937.40195752315</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45937.40195752315</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45937.40195752315</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45937.40195752315</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45937.40195752315</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45937.40195752315</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4"/>
        <v>45937.40195752315</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ref="G935:G998" ca="1" si="15">IFERROR(NOW()-F935,"-")</f>
        <v>45937.40195752315</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45937.40195752315</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45937.40195752315</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45937.40195752315</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45937.40195752315</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45937.40195752315</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45937.40195752315</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45937.40195752315</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45937.40195752315</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45937.40195752315</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45937.40195752315</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45937.40195752315</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45937.40195752315</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45937.40195752315</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45937.40195752315</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45937.40195752315</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45937.40195752315</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45937.40195752315</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45937.40195752315</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45937.40195752315</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45937.40195752315</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45937.40195752315</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45937.40195752315</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45937.40195752315</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45937.40195752315</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45937.40195752315</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45937.40195752315</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45937.40195752315</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45937.40195752315</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45937.40195752315</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45937.40195752315</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45937.40195752315</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45937.40195752315</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45937.40195752315</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45937.40195752315</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45937.40195752315</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45937.40195752315</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45937.40195752315</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45937.40195752315</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45937.40195752315</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45937.40195752315</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45937.40195752315</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45937.40195752315</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45937.40195752315</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45937.40195752315</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45937.40195752315</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45937.40195752315</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45937.40195752315</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45937.40195752315</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45937.40195752315</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45937.40195752315</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45937.40195752315</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45937.40195752315</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45937.40195752315</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45937.40195752315</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45937.40195752315</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45937.40195752315</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45937.40195752315</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45937.40195752315</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45937.40195752315</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45937.40195752315</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45937.40195752315</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45937.40195752315</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5"/>
        <v>45937.40195752315</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ref="G999:G1062" ca="1" si="16">IFERROR(NOW()-F999,"-")</f>
        <v>45937.40195752315</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45937.40195752315</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45937.40195752315</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45937.40195752315</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45937.40195752315</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45937.40195752315</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45937.40195752315</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45937.40195752315</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45937.40195752315</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45937.40195752315</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45937.40195752315</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45937.40195752315</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45937.40195752315</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45937.40195752315</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45937.40195752315</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45937.40195752315</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45937.40195752315</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45937.40195752315</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45937.40195752315</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45937.40195752315</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45937.40195752315</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45937.40195752315</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45937.40195752315</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45937.40195752315</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45937.40195752315</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45937.40195752315</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45937.40195752315</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45937.40195752315</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45937.40195752315</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45937.40195752315</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45937.40195752315</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45937.40195752315</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45937.40195752315</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45937.40195752315</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45937.40195752315</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45937.40195752315</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45937.40195752315</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45937.40195752315</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45937.40195752315</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45937.40195752315</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45937.40195752315</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45937.40195752315</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45937.40195752315</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45937.40195752315</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45937.40195752315</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45937.40195752315</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45937.40195752315</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45937.40195752315</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45937.40195752315</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45937.40195752315</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45937.40195752315</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45937.40195752315</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45937.40195752315</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45937.40195752315</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45937.40195752315</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45937.40195752315</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45937.40195752315</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45937.40195752315</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45937.40195752315</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45937.40195752315</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45937.40195752315</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45937.40195752315</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45937.40195752315</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6"/>
        <v>45937.40195752315</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ref="G1063:G1126" ca="1" si="17">IFERROR(NOW()-F1063,"-")</f>
        <v>45937.40195752315</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45937.40195752315</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45937.40195752315</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45937.40195752315</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45937.40195752315</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45937.40195752315</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45937.40195752315</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45937.40195752315</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45937.40195752315</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45937.40195752315</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45937.40195752315</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45937.40195752315</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45937.40195752315</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45937.40195752315</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45937.40195752315</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45937.40195752315</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45937.40195752315</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45937.40195752315</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45937.40195752315</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45937.40195752315</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45937.40195752315</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45937.40195752315</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45937.40195752315</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45937.40195752315</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45937.40195752315</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45937.40195752315</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45937.40195752315</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45937.40195752315</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45937.40195752315</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45937.40195752315</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45937.40195752315</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45937.40195752315</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45937.40195752315</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45937.40195752315</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45937.40195752315</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45937.40195752315</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45937.40195752315</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45937.40195752315</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45937.40195752315</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45937.40195752315</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45937.40195752315</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45937.40195752315</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45937.40195752315</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45937.40195752315</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45937.40195752315</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45937.40195752315</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45937.40195752315</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45937.40195752315</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45937.40195752315</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45937.40195752315</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45937.40195752315</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45937.40195752315</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45937.40195752315</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45937.40195752315</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45937.40195752315</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45937.40195752315</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45937.40195752315</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45937.40195752315</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45937.40195752315</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45937.40195752315</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45937.40195752315</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45937.40195752315</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45937.40195752315</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7"/>
        <v>45937.40195752315</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ref="G1127:G1190" ca="1" si="18">IFERROR(NOW()-F1127,"-")</f>
        <v>45937.40195752315</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45937.40195752315</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45937.40195752315</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45937.40195752315</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45937.40195752315</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45937.40195752315</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45937.40195752315</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45937.40195752315</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45937.40195752315</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45937.40195752315</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45937.40195752315</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45937.40195752315</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45937.40195752315</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45937.40195752315</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45937.40195752315</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45937.40195752315</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45937.40195752315</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45937.40195752315</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45937.40195752315</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45937.40195752315</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45937.40195752315</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45937.40195752315</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45937.40195752315</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45937.40195752315</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45937.40195752315</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45937.40195752315</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45937.40195752315</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45937.40195752315</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45937.40195752315</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45937.40195752315</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45937.40195752315</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45937.40195752315</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45937.40195752315</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45937.40195752315</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45937.40195752315</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45937.40195752315</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45937.40195752315</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45937.40195752315</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45937.40195752315</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45937.40195752315</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45937.40195752315</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45937.40195752315</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45937.40195752315</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45937.40195752315</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45937.40195752315</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45937.40195752315</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45937.40195752315</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45937.40195752315</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45937.40195752315</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45937.40195752315</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45937.40195752315</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45937.40195752315</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45937.40195752315</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45937.40195752315</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45937.40195752315</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45937.40195752315</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45937.40195752315</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45937.40195752315</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45937.40195752315</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45937.40195752315</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45937.40195752315</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45937.40195752315</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45937.40195752315</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8"/>
        <v>45937.40195752315</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ref="G1191:G1205" ca="1" si="19">IFERROR(NOW()-F1191,"-")</f>
        <v>45937.40195752315</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45937.40195752315</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45937.40195752315</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45937.40195752315</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45937.40195752315</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45937.40195752315</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45937.40195752315</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45937.40195752315</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45937.40195752315</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45937.40195752315</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45937.40195752315</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45937.40195752315</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45937.40195752315</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45937.40195752315</v>
      </c>
      <c r="H1204" s="22"/>
      <c r="I1204" s="19" t="str">
        <f>IFERROR(VLOOKUP(D1204,DB!A:F,6,0),"")</f>
        <v/>
      </c>
      <c r="J1204" s="18" t="str">
        <f>IFERROR(VLOOKUP(D1204,DB!A:G,7,0),"")</f>
        <v/>
      </c>
      <c r="K1204" s="50"/>
      <c r="L1204" s="23" t="str">
        <f>IFERROR(VLOOKUP(D1204,DB!A:I,9,0),"")</f>
        <v/>
      </c>
    </row>
    <row r="1205" spans="1:12" ht="15" customHeight="1">
      <c r="A1205" s="19"/>
      <c r="B1205" s="74" t="str">
        <f>IFERROR(VLOOKUP(D1205,DB!A:K,11,0),"")</f>
        <v/>
      </c>
      <c r="C1205" s="18"/>
      <c r="D1205" s="18"/>
      <c r="E1205" s="18"/>
      <c r="F1205" s="20"/>
      <c r="G1205" s="21">
        <f t="shared" ca="1" si="19"/>
        <v>45937.40195752315</v>
      </c>
      <c r="H1205" s="22"/>
      <c r="I1205" s="19" t="str">
        <f>IFERROR(VLOOKUP(D1205,DB!A:F,6,0),"")</f>
        <v/>
      </c>
      <c r="J1205" s="18" t="str">
        <f>IFERROR(VLOOKUP(D1205,DB!A:G,7,0),"")</f>
        <v/>
      </c>
      <c r="K1205" s="50"/>
      <c r="L1205" s="23" t="str">
        <f>IFERROR(VLOOKUP(D1205,DB!A:I,9,0),"")</f>
        <v/>
      </c>
    </row>
  </sheetData>
  <dataValidations count="2">
    <dataValidation allowBlank="1" showInputMessage="1" showErrorMessage="1" sqref="E1" xr:uid="{5914219A-CB83-432D-936A-CC0CB6F3982A}"/>
    <dataValidation type="list" allowBlank="1" showInputMessage="1" showErrorMessage="1" sqref="E2:E120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233.92123981480836</v>
      </c>
      <c r="H2" s="112">
        <v>45703.474768518521</v>
      </c>
      <c r="I2" s="109" t="str">
        <f>IFERROR(VLOOKUP(D2,DB!A:F,6,0),"")</f>
        <v>SCECO</v>
      </c>
      <c r="J2" s="109" t="str">
        <f>IFERROR(VLOOKUP(D2,DB!A:G,7,0),"")</f>
        <v>Dead</v>
      </c>
      <c r="K2" s="114" t="s">
        <v>39061</v>
      </c>
      <c r="L2" s="106" t="str">
        <f>IFERROR(VLOOKUP(D2,DB!A:I,9,0),"")</f>
        <v>Latis</v>
      </c>
    </row>
    <row r="3" spans="1:16" ht="23.25" customHeight="1">
      <c r="A3" s="109" t="s">
        <v>39062</v>
      </c>
      <c r="B3" s="109" t="str">
        <f>IFERROR(VLOOKUP(D3,DB!A:K,11,0),"")</f>
        <v>R4</v>
      </c>
      <c r="C3" s="110">
        <v>2</v>
      </c>
      <c r="D3" s="106" t="s">
        <v>25891</v>
      </c>
      <c r="E3" s="111" t="s">
        <v>38964</v>
      </c>
      <c r="F3" s="112">
        <v>45935.156944444447</v>
      </c>
      <c r="G3" s="113">
        <f ca="1">IFERROR(NOW()-F3,"")</f>
        <v>2.2450129629578441</v>
      </c>
      <c r="H3" s="112">
        <v>45935.07104166667</v>
      </c>
      <c r="I3" s="109" t="str">
        <f>IFERROR(VLOOKUP(D3,DB!A:F,6,0),"")</f>
        <v>Generator-SG</v>
      </c>
      <c r="J3" s="109" t="str">
        <f>IFERROR(VLOOKUP(D3,DB!A:G,7,0),"")</f>
        <v>Good</v>
      </c>
      <c r="K3" s="114" t="s">
        <v>39063</v>
      </c>
      <c r="L3" s="106" t="str">
        <f>IFERROR(VLOOKUP(D3,DB!A:I,9,0),"")</f>
        <v>Latis</v>
      </c>
    </row>
    <row r="4" spans="1:16" ht="15" customHeight="1">
      <c r="A4" s="139" t="s">
        <v>39064</v>
      </c>
      <c r="B4" s="139" t="str">
        <f>IFERROR(VLOOKUP(D4,DB!A:K,11,0),"")</f>
        <v>R4</v>
      </c>
      <c r="C4" s="140">
        <v>1</v>
      </c>
      <c r="D4" s="141" t="s">
        <v>36054</v>
      </c>
      <c r="E4" s="142" t="s">
        <v>38964</v>
      </c>
      <c r="F4" s="143">
        <v>45936.764467592591</v>
      </c>
      <c r="G4" s="144">
        <f ca="1">IFERROR(NOW()-F4,"")</f>
        <v>0.63748981481330702</v>
      </c>
      <c r="H4" s="143">
        <v>45936.758773148147</v>
      </c>
      <c r="I4" s="139" t="str">
        <f>IFERROR(VLOOKUP(D4,DB!A:F,6,0),"")</f>
        <v>Generator-SG</v>
      </c>
      <c r="J4" s="139" t="str">
        <f>IFERROR(VLOOKUP(D4,DB!A:G,7,0),"")</f>
        <v>Weak</v>
      </c>
      <c r="K4" s="146" t="s">
        <v>39065</v>
      </c>
      <c r="L4" s="141" t="str">
        <f>IFERROR(VLOOKUP(D4,DB!A:I,9,0),"")</f>
        <v>Latis</v>
      </c>
    </row>
    <row r="5" spans="1:16" ht="15" customHeight="1">
      <c r="A5" s="139" t="s">
        <v>39066</v>
      </c>
      <c r="B5" s="139" t="str">
        <f>IFERROR(VLOOKUP(D5,DB!A:K,11,0),"")</f>
        <v>R4</v>
      </c>
      <c r="C5" s="140">
        <v>2</v>
      </c>
      <c r="D5" s="141" t="s">
        <v>37069</v>
      </c>
      <c r="E5" s="142" t="s">
        <v>38964</v>
      </c>
      <c r="F5" s="143">
        <v>45937.180335648147</v>
      </c>
      <c r="G5" s="144">
        <f ca="1">IFERROR(NOW()-F5,"")</f>
        <v>0.22162175925768679</v>
      </c>
      <c r="H5" s="143">
        <v>45937.173946759256</v>
      </c>
      <c r="I5" s="139" t="str">
        <f>IFERROR(VLOOKUP(D5,DB!A:F,6,0),"")</f>
        <v>SCECO</v>
      </c>
      <c r="J5" s="139" t="str">
        <f>IFERROR(VLOOKUP(D5,DB!A:G,7,0),"")</f>
        <v>Vandalized</v>
      </c>
      <c r="K5" s="146" t="s">
        <v>39067</v>
      </c>
      <c r="L5" s="141" t="str">
        <f>IFERROR(VLOOKUP(D5,DB!A:I,9,0),"")</f>
        <v>Latis</v>
      </c>
    </row>
    <row r="6" spans="1:16" ht="15" customHeight="1">
      <c r="A6" s="139" t="s">
        <v>39068</v>
      </c>
      <c r="B6" s="139" t="str">
        <f>IFERROR(VLOOKUP(D6,DB!A:K,11,0),"")</f>
        <v>R4</v>
      </c>
      <c r="C6" s="140">
        <v>1</v>
      </c>
      <c r="D6" s="141" t="s">
        <v>36364</v>
      </c>
      <c r="E6" s="142" t="s">
        <v>38964</v>
      </c>
      <c r="F6" s="143">
        <v>45937.213888888888</v>
      </c>
      <c r="G6" s="144">
        <f ca="1">IFERROR(NOW()-F6,"")</f>
        <v>0.18806851851695683</v>
      </c>
      <c r="H6" s="143">
        <v>45937.208043981482</v>
      </c>
      <c r="I6" s="139" t="str">
        <f>IFERROR(VLOOKUP(D6,DB!A:F,6,0),"")</f>
        <v>SCECO</v>
      </c>
      <c r="J6" s="139" t="str">
        <f>IFERROR(VLOOKUP(D6,DB!A:G,7,0),"")</f>
        <v>In progress</v>
      </c>
      <c r="K6" s="146" t="s">
        <v>39069</v>
      </c>
      <c r="L6" s="141" t="str">
        <f>IFERROR(VLOOKUP(D6,DB!A:I,9,0),"")</f>
        <v>Latis</v>
      </c>
    </row>
    <row r="7" spans="1:16" ht="15" customHeight="1">
      <c r="A7" s="139" t="s">
        <v>39058</v>
      </c>
      <c r="B7" s="139" t="str">
        <f>IFERROR(VLOOKUP(D7,DB!A:K,11,0),"")</f>
        <v>R4</v>
      </c>
      <c r="C7" s="140">
        <v>1</v>
      </c>
      <c r="D7" s="141" t="s">
        <v>36850</v>
      </c>
      <c r="E7" s="142" t="s">
        <v>38964</v>
      </c>
      <c r="F7" s="143"/>
      <c r="G7" s="144">
        <f ca="1">IFERROR(NOW()-F7,"")</f>
        <v>45937.401957407405</v>
      </c>
      <c r="H7" s="143">
        <v>45937.242268518516</v>
      </c>
      <c r="I7" s="139" t="str">
        <f>IFERROR(VLOOKUP(D7,DB!A:F,6,0),"")</f>
        <v>SCECO</v>
      </c>
      <c r="J7" s="139" t="str">
        <f>IFERROR(VLOOKUP(D7,DB!A:G,7,0),"")</f>
        <v>Dead</v>
      </c>
      <c r="K7" s="146" t="s">
        <v>39067</v>
      </c>
      <c r="L7" s="141" t="str">
        <f>IFERROR(VLOOKUP(D7,DB!A:I,9,0),"")</f>
        <v>Latis</v>
      </c>
    </row>
    <row r="8" spans="1:16" ht="15" customHeight="1">
      <c r="A8" s="139" t="s">
        <v>39058</v>
      </c>
      <c r="B8" s="139" t="str">
        <f>IFERROR(VLOOKUP(D8,DB!A:K,11,0),"")</f>
        <v>R4</v>
      </c>
      <c r="C8" s="140">
        <v>1</v>
      </c>
      <c r="D8" s="141" t="s">
        <v>27578</v>
      </c>
      <c r="E8" s="142" t="s">
        <v>38964</v>
      </c>
      <c r="F8" s="143"/>
      <c r="G8" s="144">
        <f ca="1">IFERROR(NOW()-F8,"")</f>
        <v>45937.401957407405</v>
      </c>
      <c r="H8" s="143">
        <v>45937.175844907404</v>
      </c>
      <c r="I8" s="139" t="str">
        <f>IFERROR(VLOOKUP(D8,DB!A:F,6,0),"")</f>
        <v>SCECO</v>
      </c>
      <c r="J8" s="139" t="str">
        <f>IFERROR(VLOOKUP(D8,DB!A:G,7,0),"")</f>
        <v>Dead</v>
      </c>
      <c r="K8" s="146" t="s">
        <v>39070</v>
      </c>
      <c r="L8" s="141" t="str">
        <f>IFERROR(VLOOKUP(D8,DB!A:I,9,0),"")</f>
        <v>Latis</v>
      </c>
    </row>
    <row r="9" spans="1:16" ht="15" customHeight="1">
      <c r="A9" s="139" t="s">
        <v>39071</v>
      </c>
      <c r="B9" s="139" t="str">
        <f>IFERROR(VLOOKUP(D9,DB!A:K,11,0),"")</f>
        <v>R4</v>
      </c>
      <c r="C9" s="140">
        <v>1</v>
      </c>
      <c r="D9" s="141" t="s">
        <v>36759</v>
      </c>
      <c r="E9" s="142" t="s">
        <v>39045</v>
      </c>
      <c r="F9" s="143">
        <v>45937.32916666667</v>
      </c>
      <c r="G9" s="144">
        <f ca="1">IFERROR(NOW()-F9,"")</f>
        <v>7.27907407344901E-2</v>
      </c>
      <c r="H9" s="143">
        <v>45937.323738425926</v>
      </c>
      <c r="I9" s="139" t="str">
        <f>IFERROR(VLOOKUP(D9,DB!A:F,6,0),"")</f>
        <v>SCECO</v>
      </c>
      <c r="J9" s="139" t="str">
        <f>IFERROR(VLOOKUP(D9,DB!A:G,7,0),"")</f>
        <v>In progress</v>
      </c>
      <c r="K9" s="146" t="s">
        <v>39067</v>
      </c>
      <c r="L9" s="141" t="str">
        <f>IFERROR(VLOOKUP(D9,DB!A:I,9,0),"")</f>
        <v>Latis</v>
      </c>
    </row>
    <row r="10" spans="1:16" ht="15" customHeight="1">
      <c r="A10" s="139" t="s">
        <v>39072</v>
      </c>
      <c r="B10" s="139" t="str">
        <f>IFERROR(VLOOKUP(D10,DB!A:K,11,0),"")</f>
        <v>R4</v>
      </c>
      <c r="C10" s="140">
        <v>1</v>
      </c>
      <c r="D10" s="141" t="s">
        <v>39073</v>
      </c>
      <c r="E10" s="142" t="s">
        <v>38964</v>
      </c>
      <c r="F10" s="143">
        <v>45937.344965277778</v>
      </c>
      <c r="G10" s="144">
        <f ca="1">IFERROR(NOW()-F10,"")</f>
        <v>5.699212962645106E-2</v>
      </c>
      <c r="H10" s="143">
        <v>45937.338043981479</v>
      </c>
      <c r="I10" s="139" t="str">
        <f>IFERROR(VLOOKUP(D10,DB!A:F,6,0),"")</f>
        <v>SCECO</v>
      </c>
      <c r="J10" s="139" t="str">
        <f>IFERROR(VLOOKUP(D10,DB!A:G,7,0),"")</f>
        <v>In progress</v>
      </c>
      <c r="K10" s="146" t="s">
        <v>39074</v>
      </c>
      <c r="L10" s="141" t="str">
        <f>IFERROR(VLOOKUP(D10,DB!A:I,9,0),"")</f>
        <v>Latis</v>
      </c>
    </row>
    <row r="11" spans="1:16" ht="15" customHeight="1">
      <c r="A11" s="139"/>
      <c r="B11" s="139" t="str">
        <f>IFERROR(VLOOKUP(D11,DB!A:K,11,0),"")</f>
        <v/>
      </c>
      <c r="C11" s="140"/>
      <c r="D11" s="141"/>
      <c r="E11" s="142"/>
      <c r="F11" s="143"/>
      <c r="G11" s="144">
        <f ca="1">IFERROR(NOW()-F11,"")</f>
        <v>45937.401957407405</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45937.401957407405</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45937.401957407405</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45937.401957407405</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45937.401957407405</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45937.401957407405</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45937.401957407405</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45937.401957407405</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45937.401957407405</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45937.401957407405</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45937.401957407405</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45937.401957407405</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45937.401957407405</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45937.401957407405</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45937.401957407405</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45937.401957407405</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45937.401957407405</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45937.401957407405</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45937.401957407405</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45937.401957407405</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4">
        <f ca="1">IFERROR(NOW()-F31,"")</f>
        <v>45937.401957407405</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4">
        <f ca="1">IFERROR(NOW()-F32,"")</f>
        <v>45937.401957407405</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45937.401957407405</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45937.401957407405</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45937.401957407405</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45937.401957407405</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45937.401957407405</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45937.401957407405</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45937.401957407405</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45937.401957407405</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45937.401957407405</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45937.401957407405</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45937.401957407405</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45937.401957407405</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45937.401957407405</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45937.401957407405</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45937.401957407405</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45937.401957407405</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45937.401957407405</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45937.401957407405</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45937.401957407405</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45937.401957407405</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45937.401957407405</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45937.401957407405</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45937.401957407405</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45937.401957407405</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45937.401957407405</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45937.401957407405</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45937.401957407405</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45937.401957407405</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45937.401957407405</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45937.401957407405</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45937.401957407405</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45937.401957407405</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45937.401957407405</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45937.401957407405</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45937.401957407405</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45937.401957407405</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45937.401957407405</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45937.401957407405</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45937.401957407405</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45937.401957407405</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45937.401957407405</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45937.401957407405</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45937.401957407405</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45937.401957407405</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45937.401957407405</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45937.401957407405</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45937.401957407405</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45937.401957407405</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45937.401957407405</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45937.401957407405</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45937.401957407405</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45937.401957407405</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45937.401957407405</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45937.401957407405</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45937.401957407405</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45937.401957407405</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45937.401957407405</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45937.401957407405</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45937.401957407405</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45937.401957407405</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45937.401957407405</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45937.401957407405</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45937.401957407405</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45937.401957407405</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45937.401957407405</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45937.401957407405</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45937.401957407405</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45937.401957407405</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45937.401957407405</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45937.401957407405</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45937.401957407405</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45937.401957407405</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45937.401957407405</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45937.401957407405</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45937.401957407405</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45937.401957407405</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45937.401957407405</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45937.401957407405</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45937.401957407405</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45937.401957407405</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45937.401957407405</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45937.401957407405</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45937.401957407405</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45937.401957407405</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45937.401957407405</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45937.401957407405</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45937.401957407405</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45937.401957407405</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45937.401957407405</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45937.401957407405</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45937.401957407405</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45937.401957407405</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45937.401957407405</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45937.401957407405</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45937.401957407405</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45937.401957407405</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45937.401957407405</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45937.401957407405</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45937.401957407405</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45937.401957407405</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45937.401957407405</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45937.401957407405</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45937.401957407405</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45937.401957407405</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45937.401957407405</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45937.401957407405</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45937.401957407405</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45937.401957407405</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45937.401957407405</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45937.401957407405</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45937.401957407405</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45937.401957407405</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45937.401957407405</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45937.401957407405</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45937.401957407405</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45937.401957407405</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45937.401957407405</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45937.401957407405</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45937.401957407405</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45937.401957407405</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45937.401957407405</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45937.401957407405</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45937.401957407405</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45937.401957407405</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45937.401957407405</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45937.401957407405</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45937.401957407405</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45937.401957407405</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45937.401957407405</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45937.401957407405</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45937.401957407405</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45937.401957407405</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45937.401957407405</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45937.401957407405</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45937.401957407405</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45937.401957407405</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45937.401957407405</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45937.401957407405</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45937.401957407405</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45937.401957407405</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45937.401957407405</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45937.401957407405</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45937.401957407405</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45937.401957407405</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45937.401957407405</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45937.401957407405</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45937.401957407405</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45937.401957407405</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45937.401957407405</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45937.401957407405</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45937.401957407405</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45937.401957407405</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45937.401957407405</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45937.401957407405</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45937.401957407405</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45937.401957407405</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45937.401957407405</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45937.401957407405</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45937.401957407405</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45937.401957407405</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45937.401957407405</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45937.401957407405</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45937.401957407405</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45937.401957407405</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45937.401957407405</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45937.401957407405</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45937.401957407405</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45937.401957407405</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45937.401957407405</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45937.401957407405</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45937.401957407405</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45937.401957407405</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45937.401957407405</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45937.401957407405</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45937.401957407405</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45937.401957407405</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45937.401957407405</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45937.401957407405</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45937.401957407405</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45937.401957407405</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45937.401957407405</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45937.401957407405</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45937.401957407405</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45937.401957407405</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45937.401957407405</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45937.401957407405</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45937.401957407405</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45937.401957407405</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45937.401957407405</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45937.401957407405</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45937.401957407405</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45937.401957407405</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45937.401957407405</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45937.401957407405</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45937.401957407405</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45937.401957407405</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45937.401957407405</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45937.401957407405</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45937.401957407405</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45937.401957407405</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45937.401957407405</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45937.401957407405</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45937.401957407405</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45937.401957407405</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45937.401957407405</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45937.401957407405</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45937.401957407405</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45937.401957407405</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45937.401957407405</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45937.401957407405</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45937.401957407405</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45937.401957407405</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45937.401957407405</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45937.401957407405</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45937.401957407405</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45937.401957407405</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45937.401957407405</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45937.401957407405</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45937.401957407405</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45937.401957407405</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45937.401957407405</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45937.401957407405</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45937.401957407405</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45937.401957407405</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45937.401957407405</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45937.401957407405</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45937.401957407405</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45937.401957407405</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45937.401957407405</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45937.401957407405</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45937.401957407405</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45937.401957407405</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45937.401957407405</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45937.401957407405</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45937.401957407405</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45937.401957407405</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45937.401957407405</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45937.401957407405</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45937.401957407405</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45937.401957407405</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45937.401957407405</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45937.401957407405</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45937.401957407405</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45937.401957407405</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45937.401957407405</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45937.401957407405</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45937.401957407405</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45937.401957407405</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45937.401957407405</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45937.401957407405</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45937.401957407405</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45937.401957407405</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45937.401957407405</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45937.401957407405</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45937.401957407405</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45937.401957407405</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45937.401957407405</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45937.401957407405</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45937.401957407405</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45937.401957407405</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45937.401957407405</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45937.401957407405</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45937.401957407405</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45937.401957407405</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45937.401957407405</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45937.401957407405</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45937.401957407405</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45937.401957407405</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45937.401957407405</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45937.401957407405</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45937.401957407405</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45937.401957407405</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45937.401957407405</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45937.401957407405</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45937.401957407405</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45937.401957407405</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45937.401957407405</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45937.401957407405</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45937.401957407405</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45937.401957407405</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45937.401957407405</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45937.401957407405</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45937.401957407405</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45937.401957407405</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45937.401957407405</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45937.401957407405</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45937.401957407405</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45937.401957407405</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45937.401957407405</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45937.401957407405</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45937.401957407405</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45937.401957407405</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45937.401957407405</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45937.401957407405</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45937.401957407405</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45937.401957407405</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45937.401957407405</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45937.401957407405</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45937.401957407405</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45937.401957407405</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45937.401957407405</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45937.401957407405</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45937.401957407405</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45937.401957407405</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45937.401957407405</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45937.401957407405</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45937.401957407405</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45937.401957407405</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45937.401957407405</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45937.401957407405</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45937.401957407405</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45937.401957407405</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45937.401957407405</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45937.401957407405</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45937.401957407405</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45937.401957407405</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45937.401957407405</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45937.401957407405</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45937.401957407405</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45937.401957407405</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45937.401957407405</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45937.401957407405</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45937.401957407405</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45937.401957407405</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45937.401957407405</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45937.401957407405</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45937.401957407405</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45937.401957407405</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45937.401957407405</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45937.401957407405</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45937.401957407405</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45937.401957407405</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45937.401957407405</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45937.401957407405</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45937.401957407405</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45937.401957407405</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45937.401957407405</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45937.401957407405</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45937.401957407405</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45937.401957407405</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45937.401957407405</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45937.401957407405</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45937.401957407405</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45937.401957407405</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45937.401957407405</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45937.401957407405</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45937.401957407405</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45937.401957407405</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45937.401957407405</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45937.401957407405</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45937.401957407405</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45937.401957407405</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45937.401957407405</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45937.401957407405</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45937.401957407405</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45937.401957407405</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45937.401957407405</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45937.401957407405</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45937.401957407405</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45937.401957407405</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45937.401957407405</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45937.401957407405</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45937.401957407405</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45937.401957407405</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45937.401957407405</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45937.401957407405</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45937.401957407405</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45937.401957407405</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45937.401957407405</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45937.401957407405</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45937.401957407405</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45937.401957407405</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45937.401957407405</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45937.401957407405</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45937.401957407405</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45937.401957407405</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45937.401957407405</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45937.401957407405</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45937.401957407405</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45937.401957407405</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45937.401957407405</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45937.401957407405</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45937.401957407405</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45937.401957407405</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45937.401957407405</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45937.401957407405</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45937.401957407405</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45937.401957407405</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45937.401957407405</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45937.401957407405</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45937.401957407405</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45937.401957407405</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45937.401957407405</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45937.401957407405</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45937.401957407405</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45937.401957407405</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45937.401957407405</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45937.401957407405</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45937.401957407405</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45937.401957407405</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45937.401957407405</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45937.401957407405</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45937.401957407405</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45937.401957407405</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45937.401957407405</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45937.401957407405</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45937.401957407405</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45937.401957407405</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45937.401957407405</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45937.401957407405</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45937.401957407405</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45937.401957407405</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45937.401957407405</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45937.401957407405</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45937.401957407405</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45937.401957407405</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45937.401957407405</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45937.401957407405</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45937.401957407405</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45937.401957407405</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45937.401957407405</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45937.401957407405</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45937.401957407405</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45937.401957407405</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45937.401957407405</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45937.401957407405</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45937.401957407405</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45937.401957407405</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45937.401957407405</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45937.401957407405</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45937.401957407405</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45937.401957407405</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45937.401957407405</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45937.401957407405</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45937.401957407405</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45937.401957407405</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45937.401957407405</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45937.401957407405</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45937.401957407405</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45937.401957407405</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45937.401957407405</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45937.401957407405</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45937.401957407405</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45937.401957407405</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45937.401957407405</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45937.401957407405</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45937.401957407405</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45937.401957407405</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45937.401957407405</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45937.401957407405</v>
      </c>
      <c r="H482" s="143"/>
      <c r="I482" s="139" t="str">
        <f>IFERROR(VLOOKUP(D482,DB!A:F,6,0),"")</f>
        <v/>
      </c>
      <c r="J482" s="139" t="str">
        <f>IFERROR(VLOOKUP(D482,DB!A:G,7,0),"")</f>
        <v/>
      </c>
      <c r="K482" s="146"/>
      <c r="L482" s="141" t="str">
        <f>IFERROR(VLOOKUP(D482,DB!A:I,9,0),"")</f>
        <v/>
      </c>
    </row>
    <row r="483" spans="1:12" ht="15" customHeight="1">
      <c r="A483" s="139"/>
      <c r="B483" s="139" t="str">
        <f>IFERROR(VLOOKUP(D483,DB!A:K,11,0),"")</f>
        <v/>
      </c>
      <c r="C483" s="140"/>
      <c r="D483" s="141"/>
      <c r="E483" s="142"/>
      <c r="F483" s="143"/>
      <c r="G483" s="145">
        <f ca="1">IFERROR(NOW()-F483,"")</f>
        <v>45937.401957407405</v>
      </c>
      <c r="H483" s="143"/>
      <c r="I483" s="139" t="str">
        <f>IFERROR(VLOOKUP(D483,DB!A:F,6,0),"")</f>
        <v/>
      </c>
      <c r="J483" s="139" t="str">
        <f>IFERROR(VLOOKUP(D483,DB!A:G,7,0),"")</f>
        <v/>
      </c>
      <c r="K483" s="146"/>
      <c r="L483" s="141" t="str">
        <f>IFERROR(VLOOKUP(D483,DB!A:I,9,0),"")</f>
        <v/>
      </c>
    </row>
    <row r="484" spans="1:12" ht="15" customHeight="1">
      <c r="A484" s="139"/>
      <c r="B484" s="139" t="str">
        <f>IFERROR(VLOOKUP(D484,DB!A:K,11,0),"")</f>
        <v/>
      </c>
      <c r="C484" s="140"/>
      <c r="D484" s="141"/>
      <c r="E484" s="142"/>
      <c r="F484" s="143"/>
      <c r="G484" s="145">
        <f ca="1">IFERROR(NOW()-F484,"")</f>
        <v>45937.401957407405</v>
      </c>
      <c r="H484" s="143"/>
      <c r="I484" s="139" t="str">
        <f>IFERROR(VLOOKUP(D484,DB!A:F,6,0),"")</f>
        <v/>
      </c>
      <c r="J484" s="139" t="str">
        <f>IFERROR(VLOOKUP(D484,DB!A:G,7,0),"")</f>
        <v/>
      </c>
      <c r="K484" s="146"/>
      <c r="L484" s="141" t="str">
        <f>IFERROR(VLOOKUP(D484,DB!A:I,9,0),"")</f>
        <v/>
      </c>
    </row>
    <row r="485" spans="1:12" ht="15" customHeight="1">
      <c r="A485" s="147"/>
      <c r="B485" s="147" t="str">
        <f>IFERROR(VLOOKUP(D485,DB!A:K,11,0),"")</f>
        <v/>
      </c>
      <c r="C485" s="148"/>
      <c r="D485" s="149"/>
      <c r="E485" s="150"/>
      <c r="F485" s="151"/>
      <c r="G485" s="152">
        <f ca="1">IFERROR(NOW()-F485,"")</f>
        <v>45937.401957407405</v>
      </c>
      <c r="H485" s="151"/>
      <c r="I485" s="147" t="str">
        <f>IFERROR(VLOOKUP(D485,DB!A:F,6,0),"")</f>
        <v/>
      </c>
      <c r="J485" s="147" t="str">
        <f>IFERROR(VLOOKUP(D485,DB!A:G,7,0),"")</f>
        <v/>
      </c>
      <c r="K485" s="153"/>
      <c r="L485" s="149"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39075</v>
      </c>
      <c r="B2" s="37" t="str">
        <f>IFERROR(VLOOKUP(D2,DB!A:K,11,0),"")</f>
        <v>R5</v>
      </c>
      <c r="C2" s="37">
        <v>3</v>
      </c>
      <c r="D2" s="37" t="s">
        <v>36000</v>
      </c>
      <c r="E2" s="37" t="s">
        <v>38964</v>
      </c>
      <c r="F2" s="38">
        <v>45891.832060185188</v>
      </c>
      <c r="G2" s="39">
        <f t="shared" ref="G2" ca="1" si="0">IFERROR(NOW()-F2,"-")</f>
        <v>45.569897337962175</v>
      </c>
      <c r="H2" s="38">
        <v>45891.790393518517</v>
      </c>
      <c r="I2" s="37" t="str">
        <f>IFERROR(VLOOKUP(D2,DB!A:F,6,0),"")</f>
        <v>Generator-SG</v>
      </c>
      <c r="J2" s="37" t="str">
        <f>IFERROR(VLOOKUP(D2,DB!A:G,7,0),"")</f>
        <v>Vandalized</v>
      </c>
      <c r="K2" s="37" t="s">
        <v>39076</v>
      </c>
      <c r="L2" s="37" t="str">
        <f>IFERROR(VLOOKUP(D2,DB!A:I,9,0),"")</f>
        <v>Latis</v>
      </c>
      <c r="M2" s="135"/>
    </row>
    <row r="3" spans="1:13" ht="30.75">
      <c r="A3" s="37" t="s">
        <v>39077</v>
      </c>
      <c r="B3" s="37" t="str">
        <f>IFERROR(VLOOKUP(D3,DB!A:K,11,0),"")</f>
        <v>R5</v>
      </c>
      <c r="C3" s="37">
        <v>1</v>
      </c>
      <c r="D3" s="37" t="s">
        <v>31295</v>
      </c>
      <c r="E3" s="37" t="s">
        <v>39045</v>
      </c>
      <c r="F3" s="38">
        <v>45926.188877314817</v>
      </c>
      <c r="G3" s="39">
        <f ca="1">IFERROR(NOW()-F3,"-")</f>
        <v>11.213080092587916</v>
      </c>
      <c r="H3" s="38">
        <v>45926.158159722225</v>
      </c>
      <c r="I3" s="37" t="str">
        <f>IFERROR(VLOOKUP(D3,DB!A:F,6,0),"")</f>
        <v>SCECO</v>
      </c>
      <c r="J3" s="37" t="str">
        <f>IFERROR(VLOOKUP(D3,DB!A:G,7,0),"")</f>
        <v>Good</v>
      </c>
      <c r="K3" s="37" t="s">
        <v>39078</v>
      </c>
      <c r="L3" s="37" t="str">
        <f>IFERROR(VLOOKUP(D3,DB!A:I,9,0),"")</f>
        <v>Latis</v>
      </c>
      <c r="M3" s="135"/>
    </row>
    <row r="4" spans="1:13" ht="30.75">
      <c r="A4" s="37" t="s">
        <v>39079</v>
      </c>
      <c r="B4" s="37" t="str">
        <f>IFERROR(VLOOKUP(D4,DB!A:K,11,0),"")</f>
        <v>R5</v>
      </c>
      <c r="C4" s="37">
        <v>4</v>
      </c>
      <c r="D4" s="136" t="s">
        <v>31288</v>
      </c>
      <c r="E4" s="37" t="s">
        <v>39045</v>
      </c>
      <c r="F4" s="38">
        <v>45937.29923611111</v>
      </c>
      <c r="G4" s="39">
        <f ca="1">IFERROR(NOW()-F4,"-")</f>
        <v>0.10272129629447591</v>
      </c>
      <c r="H4" s="38">
        <v>45937.29278935185</v>
      </c>
      <c r="I4" s="37" t="str">
        <f>IFERROR(VLOOKUP(D4,DB!A:F,6,0),"")</f>
        <v>SCECO</v>
      </c>
      <c r="J4" s="37" t="str">
        <f>IFERROR(VLOOKUP(D4,DB!A:G,7,0),"")</f>
        <v>Dead</v>
      </c>
      <c r="K4" s="37" t="s">
        <v>39080</v>
      </c>
      <c r="L4" s="37" t="str">
        <f>IFERROR(VLOOKUP(D4,DB!A:I,9,0),"")</f>
        <v>Latis</v>
      </c>
      <c r="M4" s="135"/>
    </row>
    <row r="5" spans="1:13" ht="15">
      <c r="A5" s="37" t="s">
        <v>39081</v>
      </c>
      <c r="B5" s="37" t="str">
        <f>IFERROR(VLOOKUP(D5,DB!A:K,11,0),"")</f>
        <v>R5</v>
      </c>
      <c r="C5" s="37">
        <v>2</v>
      </c>
      <c r="D5" s="37" t="s">
        <v>38240</v>
      </c>
      <c r="E5" s="37" t="s">
        <v>39082</v>
      </c>
      <c r="F5" s="38">
        <v>45937.370706018519</v>
      </c>
      <c r="G5" s="39">
        <f ca="1">IFERROR(NOW()-F5,"-")</f>
        <v>3.1251388885721099E-2</v>
      </c>
      <c r="H5" s="38">
        <v>45937.361354166664</v>
      </c>
      <c r="I5" s="37" t="str">
        <f>IFERROR(VLOOKUP(D5,DB!A:F,6,0),"")</f>
        <v>SCECO</v>
      </c>
      <c r="J5" s="37" t="str">
        <f>IFERROR(VLOOKUP(D5,DB!A:G,7,0),"")</f>
        <v>Haj Removal</v>
      </c>
      <c r="K5" s="37" t="s">
        <v>39083</v>
      </c>
      <c r="L5" s="37" t="str">
        <f>IFERROR(VLOOKUP(D5,DB!A:I,9,0),"")</f>
        <v>Latis</v>
      </c>
      <c r="M5" s="135"/>
    </row>
    <row r="6" spans="1:13" ht="30.75">
      <c r="A6" s="37" t="s">
        <v>39084</v>
      </c>
      <c r="B6" s="37" t="str">
        <f>IFERROR(VLOOKUP(D6,DB!A:K,11,0),"")</f>
        <v>R5</v>
      </c>
      <c r="C6" s="37">
        <v>1</v>
      </c>
      <c r="D6" s="37" t="s">
        <v>38125</v>
      </c>
      <c r="E6" s="37" t="s">
        <v>39082</v>
      </c>
      <c r="F6" s="38">
        <v>45937.370706018519</v>
      </c>
      <c r="G6" s="39">
        <f ca="1">IFERROR(NOW()-F6,"-")</f>
        <v>3.1251388885721099E-2</v>
      </c>
      <c r="H6" s="38">
        <v>45937.361354166664</v>
      </c>
      <c r="I6" s="37" t="str">
        <f>IFERROR(VLOOKUP(D6,DB!A:F,6,0),"")</f>
        <v>SCECO</v>
      </c>
      <c r="J6" s="37" t="str">
        <f>IFERROR(VLOOKUP(D6,DB!A:G,7,0),"")</f>
        <v>Haj Removal</v>
      </c>
      <c r="K6" s="37" t="s">
        <v>39083</v>
      </c>
      <c r="L6" s="37" t="str">
        <f>IFERROR(VLOOKUP(D6,DB!A:I,9,0),"")</f>
        <v>Latis</v>
      </c>
      <c r="M6" s="135"/>
    </row>
    <row r="7" spans="1:13" ht="30.75">
      <c r="A7" s="37" t="s">
        <v>39084</v>
      </c>
      <c r="B7" s="37" t="str">
        <f>IFERROR(VLOOKUP(D7,DB!A:K,11,0),"")</f>
        <v>R5</v>
      </c>
      <c r="C7" s="37">
        <v>1</v>
      </c>
      <c r="D7" s="37" t="s">
        <v>38279</v>
      </c>
      <c r="E7" s="37" t="s">
        <v>39082</v>
      </c>
      <c r="F7" s="38">
        <v>45937.370706018519</v>
      </c>
      <c r="G7" s="39">
        <f ca="1">IFERROR(NOW()-F7,"-")</f>
        <v>3.1251388885721099E-2</v>
      </c>
      <c r="H7" s="38">
        <v>45937.361354166664</v>
      </c>
      <c r="I7" s="37" t="str">
        <f>IFERROR(VLOOKUP(D7,DB!A:F,6,0),"")</f>
        <v>SCECO</v>
      </c>
      <c r="J7" s="37" t="str">
        <f>IFERROR(VLOOKUP(D7,DB!A:G,7,0),"")</f>
        <v>Haj Removal</v>
      </c>
      <c r="K7" s="37" t="s">
        <v>39083</v>
      </c>
      <c r="L7" s="37" t="str">
        <f>IFERROR(VLOOKUP(D7,DB!A:I,9,0),"")</f>
        <v>Latis</v>
      </c>
      <c r="M7" s="135"/>
    </row>
    <row r="8" spans="1:13" ht="30.75">
      <c r="A8" s="37" t="s">
        <v>39084</v>
      </c>
      <c r="B8" s="37" t="str">
        <f>IFERROR(VLOOKUP(D8,DB!A:K,11,0),"")</f>
        <v>R5</v>
      </c>
      <c r="C8" s="37">
        <v>2</v>
      </c>
      <c r="D8" s="37" t="s">
        <v>38152</v>
      </c>
      <c r="E8" s="37" t="s">
        <v>39082</v>
      </c>
      <c r="F8" s="38">
        <v>45937.370706018519</v>
      </c>
      <c r="G8" s="39">
        <f ca="1">IFERROR(NOW()-F8,"-")</f>
        <v>3.1251388885721099E-2</v>
      </c>
      <c r="H8" s="38">
        <v>45937.361354166664</v>
      </c>
      <c r="I8" s="37" t="str">
        <f>IFERROR(VLOOKUP(D8,DB!A:F,6,0),"")</f>
        <v>SCECO</v>
      </c>
      <c r="J8" s="37" t="str">
        <f>IFERROR(VLOOKUP(D8,DB!A:G,7,0),"")</f>
        <v>Haj Removal</v>
      </c>
      <c r="K8" s="37" t="s">
        <v>39085</v>
      </c>
      <c r="L8" s="37" t="str">
        <f>IFERROR(VLOOKUP(D8,DB!A:I,9,0),"")</f>
        <v>Latis</v>
      </c>
      <c r="M8" s="135"/>
    </row>
    <row r="9" spans="1:13" ht="30.75">
      <c r="A9" s="37" t="s">
        <v>39084</v>
      </c>
      <c r="B9" s="37" t="str">
        <f>IFERROR(VLOOKUP(D9,DB!A:K,11,0),"")</f>
        <v>R5</v>
      </c>
      <c r="C9" s="37">
        <v>2</v>
      </c>
      <c r="D9" s="37" t="s">
        <v>38172</v>
      </c>
      <c r="E9" s="37" t="s">
        <v>39082</v>
      </c>
      <c r="F9" s="38">
        <v>45937.370706018519</v>
      </c>
      <c r="G9" s="39">
        <f ca="1">IFERROR(NOW()-F9,"-")</f>
        <v>3.1251388885721099E-2</v>
      </c>
      <c r="H9" s="38">
        <v>45937.361354166664</v>
      </c>
      <c r="I9" s="37" t="str">
        <f>IFERROR(VLOOKUP(D9,DB!A:F,6,0),"")</f>
        <v>SCECO</v>
      </c>
      <c r="J9" s="37" t="str">
        <f>IFERROR(VLOOKUP(D9,DB!A:G,7,0),"")</f>
        <v>Haj Removal</v>
      </c>
      <c r="K9" s="37" t="s">
        <v>39085</v>
      </c>
      <c r="L9" s="37" t="str">
        <f>IFERROR(VLOOKUP(D9,DB!A:I,9,0),"")</f>
        <v>Latis</v>
      </c>
      <c r="M9" s="135"/>
    </row>
    <row r="10" spans="1:13" ht="30.75">
      <c r="A10" s="37" t="s">
        <v>39084</v>
      </c>
      <c r="B10" s="37" t="str">
        <f>IFERROR(VLOOKUP(D10,DB!A:K,11,0),"")</f>
        <v>R5</v>
      </c>
      <c r="C10" s="37">
        <v>1</v>
      </c>
      <c r="D10" s="37" t="s">
        <v>38307</v>
      </c>
      <c r="E10" s="37" t="s">
        <v>39082</v>
      </c>
      <c r="F10" s="38">
        <v>45937.370706018519</v>
      </c>
      <c r="G10" s="39">
        <f ca="1">IFERROR(NOW()-F10,"-")</f>
        <v>3.1251388885721099E-2</v>
      </c>
      <c r="H10" s="38">
        <v>45937.361354166664</v>
      </c>
      <c r="I10" s="37" t="str">
        <f>IFERROR(VLOOKUP(D10,DB!A:F,6,0),"")</f>
        <v>SCECO</v>
      </c>
      <c r="J10" s="37" t="str">
        <f>IFERROR(VLOOKUP(D10,DB!A:G,7,0),"")</f>
        <v>Haj Removal</v>
      </c>
      <c r="K10" s="37" t="s">
        <v>39086</v>
      </c>
      <c r="L10" s="37" t="str">
        <f>IFERROR(VLOOKUP(D10,DB!A:I,9,0),"")</f>
        <v>Latis</v>
      </c>
      <c r="M10" s="135"/>
    </row>
    <row r="11" spans="1:13" ht="31.5" customHeight="1">
      <c r="A11" s="37" t="s">
        <v>39084</v>
      </c>
      <c r="B11" s="37" t="str">
        <f>IFERROR(VLOOKUP(D11,DB!A:K,11,0),"")</f>
        <v>R5</v>
      </c>
      <c r="C11" s="37">
        <v>1</v>
      </c>
      <c r="D11" s="37" t="s">
        <v>38173</v>
      </c>
      <c r="E11" s="37" t="s">
        <v>39082</v>
      </c>
      <c r="F11" s="38">
        <v>45937.370706018519</v>
      </c>
      <c r="G11" s="39">
        <f ca="1">IFERROR(NOW()-F11,"-")</f>
        <v>3.1251388885721099E-2</v>
      </c>
      <c r="H11" s="38">
        <v>45937.361354166664</v>
      </c>
      <c r="I11" s="37" t="str">
        <f>IFERROR(VLOOKUP(D11,DB!A:F,6,0),"")</f>
        <v>SCECO</v>
      </c>
      <c r="J11" s="37" t="str">
        <f>IFERROR(VLOOKUP(D11,DB!A:G,7,0),"")</f>
        <v>Haj Removal</v>
      </c>
      <c r="K11" s="37" t="s">
        <v>39086</v>
      </c>
      <c r="L11" s="37" t="str">
        <f>IFERROR(VLOOKUP(D11,DB!A:I,9,0),"")</f>
        <v>Latis</v>
      </c>
      <c r="M11" s="135"/>
    </row>
    <row r="12" spans="1:13" ht="30.75">
      <c r="A12" s="37" t="s">
        <v>39084</v>
      </c>
      <c r="B12" s="37" t="str">
        <f>IFERROR(VLOOKUP(D12,DB!A:K,11,0),"")</f>
        <v>R5</v>
      </c>
      <c r="C12" s="37">
        <v>1</v>
      </c>
      <c r="D12" s="37" t="s">
        <v>38112</v>
      </c>
      <c r="E12" s="37" t="s">
        <v>39082</v>
      </c>
      <c r="F12" s="38">
        <v>45937.370706018519</v>
      </c>
      <c r="G12" s="39">
        <f ca="1">IFERROR(NOW()-F12,"-")</f>
        <v>3.1251388885721099E-2</v>
      </c>
      <c r="H12" s="38">
        <v>45937.361354166664</v>
      </c>
      <c r="I12" s="37" t="str">
        <f>IFERROR(VLOOKUP(D12,DB!A:F,6,0),"")</f>
        <v>SCECO</v>
      </c>
      <c r="J12" s="37" t="str">
        <f>IFERROR(VLOOKUP(D12,DB!A:G,7,0),"")</f>
        <v>Haj Removal</v>
      </c>
      <c r="K12" s="37" t="s">
        <v>39086</v>
      </c>
      <c r="L12" s="37" t="str">
        <f>IFERROR(VLOOKUP(D12,DB!A:I,9,0),"")</f>
        <v>Latis</v>
      </c>
      <c r="M12" s="135"/>
    </row>
    <row r="13" spans="1:13" ht="30.75">
      <c r="A13" s="37" t="s">
        <v>39084</v>
      </c>
      <c r="B13" s="37" t="str">
        <f>IFERROR(VLOOKUP(D13,DB!A:K,11,0),"")</f>
        <v>R5</v>
      </c>
      <c r="C13" s="37">
        <v>1</v>
      </c>
      <c r="D13" s="37" t="s">
        <v>38496</v>
      </c>
      <c r="E13" s="37" t="s">
        <v>39082</v>
      </c>
      <c r="F13" s="38">
        <v>45937.370706018519</v>
      </c>
      <c r="G13" s="39">
        <f ca="1">IFERROR(NOW()-F13,"-")</f>
        <v>3.1251388885721099E-2</v>
      </c>
      <c r="H13" s="38">
        <v>45937.361354166664</v>
      </c>
      <c r="I13" s="37" t="str">
        <f>IFERROR(VLOOKUP(D13,DB!A:F,6,0),"")</f>
        <v>SCECO</v>
      </c>
      <c r="J13" s="37" t="str">
        <f>IFERROR(VLOOKUP(D13,DB!A:G,7,0),"")</f>
        <v>Haj Removal</v>
      </c>
      <c r="K13" s="37" t="s">
        <v>39086</v>
      </c>
      <c r="L13" s="37" t="str">
        <f>IFERROR(VLOOKUP(D13,DB!A:I,9,0),"")</f>
        <v>Latis</v>
      </c>
      <c r="M13" s="135"/>
    </row>
    <row r="14" spans="1:13" ht="15">
      <c r="A14" s="37"/>
      <c r="B14" s="37" t="str">
        <f>IFERROR(VLOOKUP(D14,DB!A:K,11,0),"")</f>
        <v/>
      </c>
      <c r="C14" s="37"/>
      <c r="D14" s="37"/>
      <c r="E14" s="37"/>
      <c r="F14" s="38"/>
      <c r="G14" s="39">
        <f ca="1">IFERROR(NOW()-F14,"-")</f>
        <v>45937.401957407405</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45937.401957407405</v>
      </c>
      <c r="H15" s="38"/>
      <c r="I15" s="37" t="str">
        <f>IFERROR(VLOOKUP(D15,DB!A:F,6,0),"")</f>
        <v/>
      </c>
      <c r="J15" s="37" t="str">
        <f>IFERROR(VLOOKUP(D15,DB!A:G,7,0),"")</f>
        <v/>
      </c>
      <c r="K15" s="37"/>
      <c r="L15" s="37" t="str">
        <f>IFERROR(VLOOKUP(D15,DB!A:I,9,0),"")</f>
        <v/>
      </c>
      <c r="M15" s="135"/>
    </row>
    <row r="16" spans="1:13" ht="15">
      <c r="A16" s="37"/>
      <c r="B16" s="37" t="str">
        <f>IFERROR(VLOOKUP(D16,DB!A:K,11,0),"")</f>
        <v/>
      </c>
      <c r="C16" s="37"/>
      <c r="D16"/>
      <c r="E16" s="37"/>
      <c r="F16" s="38"/>
      <c r="G16" s="39">
        <f ca="1">IFERROR(NOW()-F16,"-")</f>
        <v>45937.401957407405</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45937.401957407405</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45937.401957407405</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45937.401957407405</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45937.401957407405</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45937.401957407405</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45937.401957407405</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45937.401957407405</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45937.401957407405</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45937.401957407405</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45937.401957407405</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45937.401957407405</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45937.401957407405</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45937.401957407405</v>
      </c>
      <c r="H29" s="38"/>
      <c r="I29" s="37" t="str">
        <f>IFERROR(VLOOKUP(D29,DB!A:F,6,0),"")</f>
        <v/>
      </c>
      <c r="J29" s="37" t="str">
        <f>IFERROR(VLOOKUP(D29,DB!A:G,7,0),"")</f>
        <v/>
      </c>
      <c r="K29" s="37"/>
      <c r="L29" s="37" t="str">
        <f>IFERROR(VLOOKUP(D29,DB!A:I,9,0),"")</f>
        <v/>
      </c>
      <c r="M29" s="135"/>
    </row>
    <row r="30" spans="1:13" ht="15">
      <c r="A30" s="37"/>
      <c r="B30" s="37" t="str">
        <f>IFERROR(VLOOKUP(D30,DB!A:K,11,0),"")</f>
        <v/>
      </c>
      <c r="C30" s="37"/>
      <c r="D30" s="37"/>
      <c r="E30" s="37"/>
      <c r="F30" s="38"/>
      <c r="G30" s="39">
        <f ca="1">IFERROR(NOW()-F30,"-")</f>
        <v>45937.401957407405</v>
      </c>
      <c r="H30" s="38"/>
      <c r="I30" s="37" t="str">
        <f>IFERROR(VLOOKUP(D30,DB!A:F,6,0),"")</f>
        <v/>
      </c>
      <c r="J30" s="37" t="str">
        <f>IFERROR(VLOOKUP(D30,DB!A:G,7,0),"")</f>
        <v/>
      </c>
      <c r="K30" s="37"/>
      <c r="L30" s="37" t="str">
        <f>IFERROR(VLOOKUP(D30,DB!A:I,9,0),"")</f>
        <v/>
      </c>
      <c r="M30" s="135"/>
    </row>
    <row r="31" spans="1:13" ht="15">
      <c r="A31" s="37"/>
      <c r="B31" s="37" t="str">
        <f>IFERROR(VLOOKUP(D31,DB!A:K,11,0),"")</f>
        <v/>
      </c>
      <c r="C31" s="37"/>
      <c r="D31" s="37"/>
      <c r="E31" s="37"/>
      <c r="F31" s="38"/>
      <c r="G31" s="39">
        <f ca="1">IFERROR(NOW()-F31,"-")</f>
        <v>45937.401957407405</v>
      </c>
      <c r="H31" s="38"/>
      <c r="I31" s="37" t="str">
        <f>IFERROR(VLOOKUP(D31,DB!A:F,6,0),"")</f>
        <v/>
      </c>
      <c r="J31" s="37" t="str">
        <f>IFERROR(VLOOKUP(D31,DB!A:G,7,0),"")</f>
        <v/>
      </c>
      <c r="K31" s="37"/>
      <c r="L31" s="37" t="str">
        <f>IFERROR(VLOOKUP(D31,DB!A:I,9,0),"")</f>
        <v/>
      </c>
      <c r="M31" s="135"/>
    </row>
    <row r="32" spans="1:13" ht="15">
      <c r="A32" s="37"/>
      <c r="B32" s="37" t="str">
        <f>IFERROR(VLOOKUP(D32,DB!A:K,11,0),"")</f>
        <v/>
      </c>
      <c r="C32" s="37"/>
      <c r="D32" s="37"/>
      <c r="E32" s="37"/>
      <c r="F32" s="38"/>
      <c r="G32" s="39">
        <f ca="1">IFERROR(NOW()-F32,"-")</f>
        <v>45937.401957407405</v>
      </c>
      <c r="H32" s="38"/>
      <c r="I32" s="37" t="str">
        <f>IFERROR(VLOOKUP(D32,DB!A:F,6,0),"")</f>
        <v/>
      </c>
      <c r="J32" s="37" t="str">
        <f>IFERROR(VLOOKUP(D32,DB!A:G,7,0),"")</f>
        <v/>
      </c>
      <c r="K32" s="37"/>
      <c r="L32" s="37" t="str">
        <f>IFERROR(VLOOKUP(D32,DB!A:I,9,0),"")</f>
        <v/>
      </c>
      <c r="M32" s="135"/>
    </row>
    <row r="33" spans="1:13" ht="15">
      <c r="A33" s="37"/>
      <c r="B33" s="37" t="str">
        <f>IFERROR(VLOOKUP(D33,DB!A:K,11,0),"")</f>
        <v/>
      </c>
      <c r="C33" s="37"/>
      <c r="D33" s="37"/>
      <c r="E33" s="37"/>
      <c r="F33" s="38"/>
      <c r="G33" s="39">
        <f ca="1">IFERROR(NOW()-F33,"-")</f>
        <v>45937.401957407405</v>
      </c>
      <c r="H33" s="38"/>
      <c r="I33" s="37" t="str">
        <f>IFERROR(VLOOKUP(D33,DB!A:F,6,0),"")</f>
        <v/>
      </c>
      <c r="J33" s="37" t="str">
        <f>IFERROR(VLOOKUP(D33,DB!A:G,7,0),"")</f>
        <v/>
      </c>
      <c r="K33" s="37"/>
      <c r="L33" s="37" t="str">
        <f>IFERROR(VLOOKUP(D33,DB!A:I,9,0),"")</f>
        <v/>
      </c>
      <c r="M33" s="135"/>
    </row>
    <row r="34" spans="1:13" ht="15">
      <c r="A34" s="37"/>
      <c r="B34" s="37" t="str">
        <f>IFERROR(VLOOKUP(D34,DB!A:K,11,0),"")</f>
        <v/>
      </c>
      <c r="C34" s="37"/>
      <c r="D34" s="37"/>
      <c r="E34" s="37"/>
      <c r="F34" s="38"/>
      <c r="G34" s="39">
        <f ca="1">IFERROR(NOW()-F34,"-")</f>
        <v>45937.401957407405</v>
      </c>
      <c r="H34" s="38"/>
      <c r="I34" s="37" t="str">
        <f>IFERROR(VLOOKUP(D34,DB!A:F,6,0),"")</f>
        <v/>
      </c>
      <c r="J34" s="37" t="str">
        <f>IFERROR(VLOOKUP(D34,DB!A:G,7,0),"")</f>
        <v/>
      </c>
      <c r="K34" s="37"/>
      <c r="L34" s="37" t="str">
        <f>IFERROR(VLOOKUP(D34,DB!A:I,9,0),"")</f>
        <v/>
      </c>
      <c r="M34" s="135"/>
    </row>
    <row r="35" spans="1:13" ht="15">
      <c r="A35" s="37"/>
      <c r="B35" s="37" t="str">
        <f>IFERROR(VLOOKUP(D35,DB!A:K,11,0),"")</f>
        <v/>
      </c>
      <c r="C35" s="37"/>
      <c r="D35" s="37"/>
      <c r="E35" s="37"/>
      <c r="F35" s="38"/>
      <c r="G35" s="39">
        <f ca="1">IFERROR(NOW()-F35,"-")</f>
        <v>45937.401957407405</v>
      </c>
      <c r="H35" s="38"/>
      <c r="I35" s="37" t="str">
        <f>IFERROR(VLOOKUP(D35,DB!A:F,6,0),"")</f>
        <v/>
      </c>
      <c r="J35" s="37" t="str">
        <f>IFERROR(VLOOKUP(D35,DB!A:G,7,0),"")</f>
        <v/>
      </c>
      <c r="K35" s="37"/>
      <c r="L35" s="37" t="str">
        <f>IFERROR(VLOOKUP(D35,DB!A:I,9,0),"")</f>
        <v/>
      </c>
      <c r="M35" s="135"/>
    </row>
    <row r="36" spans="1:13" ht="15">
      <c r="A36" s="37"/>
      <c r="B36" s="37" t="str">
        <f>IFERROR(VLOOKUP(D36,DB!A:K,11,0),"")</f>
        <v/>
      </c>
      <c r="C36" s="37"/>
      <c r="D36" s="37"/>
      <c r="E36" s="37"/>
      <c r="F36" s="38"/>
      <c r="G36" s="39">
        <f ca="1">IFERROR(NOW()-F36,"-")</f>
        <v>45937.401957407405</v>
      </c>
      <c r="H36" s="38"/>
      <c r="I36" s="37" t="str">
        <f>IFERROR(VLOOKUP(D36,DB!A:F,6,0),"")</f>
        <v/>
      </c>
      <c r="J36" s="37" t="str">
        <f>IFERROR(VLOOKUP(D36,DB!A:G,7,0),"")</f>
        <v/>
      </c>
      <c r="K36" s="37"/>
      <c r="L36" s="37" t="str">
        <f>IFERROR(VLOOKUP(D36,DB!A:I,9,0),"")</f>
        <v/>
      </c>
      <c r="M36" s="135"/>
    </row>
    <row r="37" spans="1:13" ht="15">
      <c r="A37" s="37"/>
      <c r="B37" s="37" t="str">
        <f>IFERROR(VLOOKUP(D37,DB!A:K,11,0),"")</f>
        <v/>
      </c>
      <c r="C37" s="37"/>
      <c r="D37" s="37"/>
      <c r="E37" s="37"/>
      <c r="F37" s="38"/>
      <c r="G37" s="39">
        <f ca="1">IFERROR(NOW()-F37,"-")</f>
        <v>45937.401957407405</v>
      </c>
      <c r="H37" s="38"/>
      <c r="I37" s="37" t="str">
        <f>IFERROR(VLOOKUP(D37,DB!A:F,6,0),"")</f>
        <v/>
      </c>
      <c r="J37" s="37" t="str">
        <f>IFERROR(VLOOKUP(D37,DB!A:G,7,0),"")</f>
        <v/>
      </c>
      <c r="K37" s="37"/>
      <c r="L37" s="37" t="str">
        <f>IFERROR(VLOOKUP(D37,DB!A:I,9,0),"")</f>
        <v/>
      </c>
      <c r="M37" s="135"/>
    </row>
    <row r="38" spans="1:13" ht="15">
      <c r="A38" s="37"/>
      <c r="B38" s="37" t="str">
        <f>IFERROR(VLOOKUP(D38,DB!A:K,11,0),"")</f>
        <v/>
      </c>
      <c r="C38" s="37"/>
      <c r="D38" s="37"/>
      <c r="E38" s="37"/>
      <c r="F38" s="38"/>
      <c r="G38" s="39">
        <f ca="1">IFERROR(NOW()-F38,"-")</f>
        <v>45937.401957407405</v>
      </c>
      <c r="H38" s="38"/>
      <c r="I38" s="37" t="str">
        <f>IFERROR(VLOOKUP(D38,DB!A:F,6,0),"")</f>
        <v/>
      </c>
      <c r="J38" s="37" t="str">
        <f>IFERROR(VLOOKUP(D38,DB!A:G,7,0),"")</f>
        <v/>
      </c>
      <c r="K38" s="37"/>
      <c r="L38" s="37" t="str">
        <f>IFERROR(VLOOKUP(D38,DB!A:I,9,0),"")</f>
        <v/>
      </c>
      <c r="M38" s="135"/>
    </row>
    <row r="39" spans="1:13" ht="15">
      <c r="A39" s="91"/>
      <c r="B39" s="91" t="str">
        <f>IFERROR(VLOOKUP(D39,DB!A:K,11,0),"")</f>
        <v/>
      </c>
      <c r="C39" s="91"/>
      <c r="D39" s="91"/>
      <c r="E39" s="91"/>
      <c r="F39" s="133"/>
      <c r="G39" s="134">
        <f ca="1">IFERROR(NOW()-F39,"-")</f>
        <v>45937.401957407405</v>
      </c>
      <c r="H39" s="133"/>
      <c r="I39" s="91" t="str">
        <f>IFERROR(VLOOKUP(D39,DB!A:F,6,0),"")</f>
        <v/>
      </c>
      <c r="J39" s="91" t="str">
        <f>IFERROR(VLOOKUP(D39,DB!A:G,7,0),"")</f>
        <v/>
      </c>
      <c r="K39" s="91"/>
      <c r="L39" s="91" t="str">
        <f>IFERROR(VLOOKUP(D39,DB!A:I,9,0),"")</f>
        <v/>
      </c>
      <c r="M39" s="135"/>
    </row>
    <row r="40" spans="1:13" ht="15">
      <c r="A40" s="91"/>
      <c r="B40" s="91" t="str">
        <f>IFERROR(VLOOKUP(D40,DB!A:K,11,0),"")</f>
        <v/>
      </c>
      <c r="C40" s="91"/>
      <c r="D40" s="91"/>
      <c r="E40" s="91"/>
      <c r="F40" s="133"/>
      <c r="G40" s="134">
        <f ca="1">IFERROR(NOW()-F40,"-")</f>
        <v>45937.401957407405</v>
      </c>
      <c r="H40" s="133"/>
      <c r="I40" s="91" t="str">
        <f>IFERROR(VLOOKUP(D40,DB!A:F,6,0),"")</f>
        <v/>
      </c>
      <c r="J40" s="91" t="str">
        <f>IFERROR(VLOOKUP(D40,DB!A:G,7,0),"")</f>
        <v/>
      </c>
      <c r="K40" s="91"/>
      <c r="L40" s="91" t="str">
        <f>IFERROR(VLOOKUP(D40,DB!A:I,9,0),"")</f>
        <v/>
      </c>
    </row>
    <row r="41" spans="1:13" ht="15">
      <c r="A41" s="37"/>
      <c r="B41" s="37" t="str">
        <f>IFERROR(VLOOKUP(D41,DB!A:K,11,0),"")</f>
        <v/>
      </c>
      <c r="C41" s="37"/>
      <c r="D41" s="37"/>
      <c r="E41" s="37"/>
      <c r="F41" s="38"/>
      <c r="G41" s="39">
        <f ca="1">IFERROR(NOW()-F41,"-")</f>
        <v>45937.401957407405</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45937.401957407405</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45937.401957407405</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45937.401957407405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45937.401957407405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45937.401957407405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45937.401957407405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45937.401957407405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45937.401957407405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45937.401957407405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45937.401957407405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45937.401957407405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45937.401957407405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45937.401957407405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45937.401957407405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45937.401957407405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45937.401957407405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45937.401957407405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45937.401957407405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45937.401957407405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45937.401957407405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45937.401957407405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45937.401957407405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45937.401957407405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45937.401957407405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45937.401957407405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45937.401957407405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45937.401957407405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45937.401957407405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45937.401957407405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45937.401957407405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45937.401957407405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45937.401957407405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45937.401957407405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45937.401957407405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45937.401957407405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45937.401957407405</v>
      </c>
      <c r="H77" s="38"/>
      <c r="I77" s="37" t="str">
        <f>IFERROR(VLOOKUP(D77,DB!A:F,6,0),"")</f>
        <v/>
      </c>
      <c r="J77" s="37" t="str">
        <f>IFERROR(VLOOKUP(D77,DB!A:G,7,0),"")</f>
        <v/>
      </c>
      <c r="K77" s="37"/>
      <c r="L77" s="37" t="str">
        <f>IFERROR(VLOOKUP(D77,DB!A:I,9,0),"")</f>
        <v/>
      </c>
    </row>
    <row r="78" spans="1:12" ht="15">
      <c r="A78" s="91"/>
      <c r="B78" s="91" t="str">
        <f>IFERROR(VLOOKUP(D78,DB!A:K,11,0),"")</f>
        <v/>
      </c>
      <c r="C78" s="91"/>
      <c r="D78" s="91"/>
      <c r="E78" s="91"/>
      <c r="F78" s="133"/>
      <c r="G78" s="134">
        <f ca="1">IFERROR(NOW()-F78,"-")</f>
        <v>45937.401957407405</v>
      </c>
      <c r="H78" s="133"/>
      <c r="I78" s="91" t="str">
        <f>IFERROR(VLOOKUP(D78,DB!A:F,6,0),"")</f>
        <v/>
      </c>
      <c r="J78" s="91" t="str">
        <f>IFERROR(VLOOKUP(D78,DB!A:G,7,0),"")</f>
        <v/>
      </c>
      <c r="K78" s="91"/>
      <c r="L78" s="91" t="str">
        <f>IFERROR(VLOOKUP(D78,DB!A:I,9,0),"")</f>
        <v/>
      </c>
    </row>
    <row r="79" spans="1:12" ht="15">
      <c r="A79" s="37"/>
      <c r="B79" s="37" t="str">
        <f>IFERROR(VLOOKUP(D79,DB!A:K,11,0),"")</f>
        <v/>
      </c>
      <c r="C79" s="37"/>
      <c r="D79" s="37"/>
      <c r="E79" s="37"/>
      <c r="F79" s="38"/>
      <c r="G79" s="39">
        <f ca="1">IFERROR(NOW()-F79,"-")</f>
        <v>45937.401957407405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45937.401957407405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45937.401957407405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45937.401957407405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45937.401957407405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45937.401957407405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45937.401957407405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45937.401957407405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45937.401957407405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45937.401957407405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45937.401957407405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45937.401957407405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45937.401957407405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45937.401957407405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45937.401957407405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45937.401957407405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45937.401957407405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45937.401957407405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45937.401957407405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45937.401957407405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45937.401957407405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45937.401957407405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45937.401957407405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45937.401957407405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45937.401957407405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45937.401957407405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45937.401957407405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45937.401957407405</v>
      </c>
      <c r="H106" s="38"/>
      <c r="I106" s="37" t="str">
        <f>IFERROR(VLOOKUP(D106,DB!A:F,6,0),"")</f>
        <v/>
      </c>
      <c r="J106" s="37" t="str">
        <f>IFERROR(VLOOKUP(D106,DB!A:G,7,0),"")</f>
        <v/>
      </c>
      <c r="K106" s="37"/>
      <c r="L106" s="37" t="str">
        <f>IFERROR(VLOOKUP(D106,DB!A:I,9,0),"")</f>
        <v/>
      </c>
    </row>
    <row r="107" spans="1:12" ht="15">
      <c r="A107" s="91"/>
      <c r="B107" s="91" t="str">
        <f>IFERROR(VLOOKUP(D107,DB!A:K,11,0),"")</f>
        <v/>
      </c>
      <c r="C107" s="91"/>
      <c r="D107" s="91"/>
      <c r="E107" s="91"/>
      <c r="F107" s="133"/>
      <c r="G107" s="134">
        <f ca="1">IFERROR(NOW()-F107,"-")</f>
        <v>45937.401957407405</v>
      </c>
      <c r="H107" s="133"/>
      <c r="I107" s="91" t="str">
        <f>IFERROR(VLOOKUP(D107,DB!A:F,6,0),"")</f>
        <v/>
      </c>
      <c r="J107" s="91" t="str">
        <f>IFERROR(VLOOKUP(D107,DB!A:G,7,0),"")</f>
        <v/>
      </c>
      <c r="K107" s="91"/>
      <c r="L107" s="91" t="str">
        <f>IFERROR(VLOOKUP(D107,DB!A:I,9,0),"")</f>
        <v/>
      </c>
    </row>
    <row r="108" spans="1:12" ht="15">
      <c r="A108" s="37"/>
      <c r="B108" s="37" t="str">
        <f>IFERROR(VLOOKUP(D108,DB!A:K,11,0),"")</f>
        <v/>
      </c>
      <c r="C108" s="37"/>
      <c r="D108" s="37"/>
      <c r="E108" s="37"/>
      <c r="F108" s="38"/>
      <c r="G108" s="39">
        <f ca="1">IFERROR(NOW()-F108,"-")</f>
        <v>45937.401957407405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45937.401957407405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45937.401957407405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45937.401957407405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45937.401957407405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45937.401957407405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45937.401957407405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45937.401957407405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45937.401957407405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45937.401957407405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45937.401957407405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45937.401957407405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45937.401957407405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45937.401957407405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45937.401957407405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45937.401957407405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45937.401957407405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45937.401957407405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45937.401957407405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45937.401957407405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45937.401957407405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45937.401957407405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45937.401957407405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45937.401957407405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45937.401957407405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45937.401957407405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45937.401957407405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45937.401957407405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45937.401957407405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45937.401957407405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45937.401957407405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45937.401957407405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45937.401957407405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45937.401957407405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45937.401957407405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45937.401957407405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45937.401957407405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45937.401957407405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45937.401957407405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45937.401957407405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45937.401957407405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45937.401957407405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45937.401957407405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45937.401957407405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45937.401957407405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45937.401957407405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45937.401957407405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45937.401957407405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45937.401957407405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45937.401957407405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45937.401957407405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45937.401957407405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45937.401957407405</v>
      </c>
      <c r="H160" s="38"/>
      <c r="I160" s="37" t="str">
        <f>IFERROR(VLOOKUP(D160,DB!A:F,6,0),"")</f>
        <v/>
      </c>
      <c r="J160" s="37" t="str">
        <f>IFERROR(VLOOKUP(D160,DB!A:G,7,0),"")</f>
        <v/>
      </c>
      <c r="K160" s="37"/>
      <c r="L160" s="37" t="str">
        <f>IFERROR(VLOOKUP(D160,DB!A:I,9,0),"")</f>
        <v/>
      </c>
    </row>
    <row r="161" spans="1:12" ht="15">
      <c r="A161" s="91"/>
      <c r="B161" s="91" t="str">
        <f>IFERROR(VLOOKUP(D161,DB!A:K,11,0),"")</f>
        <v/>
      </c>
      <c r="C161" s="91"/>
      <c r="D161" s="91"/>
      <c r="E161" s="91"/>
      <c r="F161" s="133"/>
      <c r="G161" s="134">
        <f ca="1">IFERROR(NOW()-F161,"-")</f>
        <v>45937.401957407405</v>
      </c>
      <c r="H161" s="133"/>
      <c r="I161" s="91" t="str">
        <f>IFERROR(VLOOKUP(D161,DB!A:F,6,0),"")</f>
        <v/>
      </c>
      <c r="J161" s="91" t="str">
        <f>IFERROR(VLOOKUP(D161,DB!A:G,7,0),"")</f>
        <v/>
      </c>
      <c r="K161" s="91"/>
      <c r="L161" s="91"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39087</v>
      </c>
      <c r="B2" s="119" t="s">
        <v>5398</v>
      </c>
      <c r="C2" s="136">
        <v>1</v>
      </c>
      <c r="D2" s="119" t="s">
        <v>34463</v>
      </c>
      <c r="E2" s="136" t="s">
        <v>39088</v>
      </c>
      <c r="F2" s="137">
        <v>45926.772847222222</v>
      </c>
      <c r="G2" s="88">
        <f ca="1">IFERROR(NOW()-F2,"-")</f>
        <v>10.629110185182071</v>
      </c>
      <c r="H2" s="138">
        <v>45927.449074074102</v>
      </c>
      <c r="I2" s="119" t="str">
        <f>IFERROR(VLOOKUP(D2,DB!A:F,6,0),"")</f>
        <v>SCECO</v>
      </c>
      <c r="J2" s="119" t="str">
        <f>IFERROR(VLOOKUP(D2,DB!A:G,7,0),"")</f>
        <v>Weak</v>
      </c>
      <c r="K2" s="136" t="s">
        <v>39089</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45937.401957407405</v>
      </c>
      <c r="H3" s="138">
        <v>45927.987534722219</v>
      </c>
      <c r="I3" s="119" t="str">
        <f>IFERROR(VLOOKUP(D3,DB!A:F,6,0),"")</f>
        <v>SCECO</v>
      </c>
      <c r="J3" s="119" t="str">
        <f>IFERROR(VLOOKUP(D3,DB!A:G,7,0),"")</f>
        <v>Vandalized</v>
      </c>
      <c r="K3" s="136" t="s">
        <v>39090</v>
      </c>
      <c r="L3" s="125" t="str">
        <f>IFERROR(VLOOKUP(D3,DB!A:I,9,0),"")</f>
        <v>Latis</v>
      </c>
    </row>
    <row r="4" spans="1:16383" ht="31.5" customHeight="1">
      <c r="A4" s="136" t="s">
        <v>39091</v>
      </c>
      <c r="B4" s="119" t="s">
        <v>5398</v>
      </c>
      <c r="C4" s="136">
        <v>1</v>
      </c>
      <c r="D4" s="119" t="s">
        <v>32861</v>
      </c>
      <c r="E4" s="136" t="s">
        <v>39088</v>
      </c>
      <c r="F4" s="137">
        <v>45933.880972222221</v>
      </c>
      <c r="G4" s="88">
        <f ca="1">IFERROR(NOW()-F4,"-")</f>
        <v>3.5209851851832354</v>
      </c>
      <c r="H4" s="138">
        <v>45929.455266203702</v>
      </c>
      <c r="I4" s="119" t="str">
        <f>IFERROR(VLOOKUP(D4,DB!A:F,6,0),"")</f>
        <v>SCECO</v>
      </c>
      <c r="J4" s="119" t="str">
        <f>IFERROR(VLOOKUP(D4,DB!A:G,7,0),"")</f>
        <v>In progress</v>
      </c>
      <c r="K4" s="136" t="s">
        <v>39089</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39092</v>
      </c>
      <c r="B5" s="119" t="s">
        <v>5398</v>
      </c>
      <c r="C5" s="136">
        <v>1</v>
      </c>
      <c r="D5" s="119" t="s">
        <v>33408</v>
      </c>
      <c r="E5" s="136" t="s">
        <v>38964</v>
      </c>
      <c r="F5" s="137">
        <v>45934.942245370374</v>
      </c>
      <c r="G5" s="88">
        <f ca="1">IFERROR(NOW()-F5,"-")</f>
        <v>2.4597120370308403</v>
      </c>
      <c r="H5" s="138">
        <v>45934.470231481479</v>
      </c>
      <c r="I5" s="119" t="str">
        <f>IFERROR(VLOOKUP(D5,DB!A:F,6,0),"")</f>
        <v>SCECO</v>
      </c>
      <c r="J5" s="119" t="str">
        <f>IFERROR(VLOOKUP(D5,DB!A:G,7,0),"")</f>
        <v>Dead</v>
      </c>
      <c r="K5" s="136" t="s">
        <v>39089</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39093</v>
      </c>
      <c r="B6" s="119" t="str">
        <f>IFERROR(VLOOKUP(D6,DB!A:K,11,0),"")</f>
        <v>R6</v>
      </c>
      <c r="C6" s="121">
        <v>1</v>
      </c>
      <c r="D6" s="119" t="s">
        <v>33009</v>
      </c>
      <c r="E6" s="122" t="s">
        <v>38964</v>
      </c>
      <c r="F6" s="123">
        <v>45937.073495370372</v>
      </c>
      <c r="G6" s="88">
        <f ca="1">IFERROR(NOW()-F6,"-")</f>
        <v>0.32846203703229548</v>
      </c>
      <c r="H6" s="123">
        <v>45937.053842592592</v>
      </c>
      <c r="I6" s="119" t="str">
        <f>IFERROR(VLOOKUP(D6,DB!A:F,6,0),"")</f>
        <v>SCECO</v>
      </c>
      <c r="J6" s="119" t="str">
        <f>IFERROR(VLOOKUP(D6,DB!A:G,7,0),"")</f>
        <v>Dead+No BB Design</v>
      </c>
      <c r="K6" s="124" t="s">
        <v>39094</v>
      </c>
      <c r="L6" s="125" t="str">
        <f>IFERROR(VLOOKUP(D6,DB!A:I,9,0),"")</f>
        <v>Latis</v>
      </c>
    </row>
    <row r="7" spans="1:16383" ht="31.5" customHeight="1">
      <c r="A7" s="136" t="s">
        <v>39095</v>
      </c>
      <c r="B7" s="119" t="str">
        <f>IFERROR(VLOOKUP(D7,DB!A:K,11,0),"")</f>
        <v>R6</v>
      </c>
      <c r="C7" s="121">
        <v>2</v>
      </c>
      <c r="D7" s="161" t="s">
        <v>32516</v>
      </c>
      <c r="E7" s="122" t="s">
        <v>39045</v>
      </c>
      <c r="F7" s="123">
        <v>45937.351446759261</v>
      </c>
      <c r="G7" s="88">
        <f ca="1">IFERROR(NOW()-F7,"-")</f>
        <v>5.0510648143244907E-2</v>
      </c>
      <c r="H7" s="123">
        <v>45937.340462962966</v>
      </c>
      <c r="I7" s="119" t="str">
        <f>IFERROR(VLOOKUP(D7,DB!A:F,6,0),"")</f>
        <v>SCECO</v>
      </c>
      <c r="J7" s="119" t="str">
        <f>IFERROR(VLOOKUP(D7,DB!A:G,7,0),"")</f>
        <v>Good</v>
      </c>
      <c r="K7" s="124" t="s">
        <v>39096</v>
      </c>
      <c r="L7" s="125" t="str">
        <f>IFERROR(VLOOKUP(D7,DB!A:I,9,0),"")</f>
        <v>Latis</v>
      </c>
    </row>
    <row r="8" spans="1:16383" ht="31.5" customHeight="1">
      <c r="A8" s="120" t="s">
        <v>24</v>
      </c>
      <c r="B8" s="119" t="str">
        <f>IFERROR(VLOOKUP(D8,DB!A:K,11,0),"")</f>
        <v>R6</v>
      </c>
      <c r="C8" s="121">
        <v>1</v>
      </c>
      <c r="D8" s="119" t="s">
        <v>32708</v>
      </c>
      <c r="E8" s="122"/>
      <c r="F8" s="123"/>
      <c r="G8" s="88">
        <f ca="1">IFERROR(NOW()-F8,"-")</f>
        <v>45937.401957407405</v>
      </c>
      <c r="H8" s="123">
        <v>45937.397986111115</v>
      </c>
      <c r="I8" s="119" t="str">
        <f>IFERROR(VLOOKUP(D8,DB!A:F,6,0),"")</f>
        <v>SCECO</v>
      </c>
      <c r="J8" s="119" t="str">
        <f>IFERROR(VLOOKUP(D8,DB!A:G,7,0),"")</f>
        <v>Dead</v>
      </c>
      <c r="K8" s="124" t="s">
        <v>39097</v>
      </c>
      <c r="L8" s="125" t="str">
        <f>IFERROR(VLOOKUP(D8,DB!A:I,9,0),"")</f>
        <v>Latis</v>
      </c>
    </row>
    <row r="9" spans="1:16383" ht="31.5" customHeight="1">
      <c r="A9" s="120"/>
      <c r="B9" s="119" t="str">
        <f>IFERROR(VLOOKUP(D9,DB!A:K,11,0),"")</f>
        <v>R6</v>
      </c>
      <c r="C9" s="121">
        <v>3</v>
      </c>
      <c r="D9" s="119" t="s">
        <v>32993</v>
      </c>
      <c r="E9" s="122"/>
      <c r="F9" s="123"/>
      <c r="G9" s="88">
        <f ca="1">IFERROR(NOW()-F9,"-")</f>
        <v>45937.401957407405</v>
      </c>
      <c r="H9" s="123">
        <v>45937.366168981483</v>
      </c>
      <c r="I9" s="119" t="str">
        <f>IFERROR(VLOOKUP(D9,DB!A:F,6,0),"")</f>
        <v>SCECO</v>
      </c>
      <c r="J9" s="119" t="str">
        <f>IFERROR(VLOOKUP(D9,DB!A:G,7,0),"")</f>
        <v>Dead</v>
      </c>
      <c r="K9" s="124" t="s">
        <v>39098</v>
      </c>
      <c r="L9" s="125" t="str">
        <f>IFERROR(VLOOKUP(D9,DB!A:I,9,0),"")</f>
        <v>Latis</v>
      </c>
    </row>
    <row r="10" spans="1:16383" ht="31.5" customHeight="1">
      <c r="A10" s="120"/>
      <c r="B10" s="119" t="str">
        <f>IFERROR(VLOOKUP(D10,DB!A:K,11,0),"")</f>
        <v>R6</v>
      </c>
      <c r="C10" s="121">
        <v>1</v>
      </c>
      <c r="D10" s="119" t="s">
        <v>37505</v>
      </c>
      <c r="E10" s="122"/>
      <c r="F10" s="123"/>
      <c r="G10" s="88">
        <f ca="1">IFERROR(NOW()-F10,"-")</f>
        <v>45937.401957407405</v>
      </c>
      <c r="H10" s="123">
        <v>45937.370740740742</v>
      </c>
      <c r="I10" s="119" t="str">
        <f>IFERROR(VLOOKUP(D10,DB!A:F,6,0),"")</f>
        <v>SCECO</v>
      </c>
      <c r="J10" s="119" t="str">
        <f>IFERROR(VLOOKUP(D10,DB!A:G,7,0),"")</f>
        <v>Good</v>
      </c>
      <c r="K10" s="124" t="s">
        <v>39099</v>
      </c>
      <c r="L10" s="125" t="str">
        <f>IFERROR(VLOOKUP(D10,DB!A:I,9,0),"")</f>
        <v>Latis</v>
      </c>
    </row>
    <row r="11" spans="1:16383" ht="31.5" customHeight="1">
      <c r="A11" s="120"/>
      <c r="B11" s="119" t="str">
        <f>IFERROR(VLOOKUP(D11,DB!A:K,11,0),"")</f>
        <v>R6</v>
      </c>
      <c r="C11" s="121">
        <v>1</v>
      </c>
      <c r="D11" s="119" t="s">
        <v>37168</v>
      </c>
      <c r="E11" s="122"/>
      <c r="F11" s="123"/>
      <c r="G11" s="88">
        <f ca="1">IFERROR(NOW()-F11,"-")</f>
        <v>45937.401957407405</v>
      </c>
      <c r="H11" s="123">
        <v>45937.370740740742</v>
      </c>
      <c r="I11" s="119" t="str">
        <f>IFERROR(VLOOKUP(D11,DB!A:F,6,0),"")</f>
        <v>SCECO</v>
      </c>
      <c r="J11" s="119" t="str">
        <f>IFERROR(VLOOKUP(D11,DB!A:G,7,0),"")</f>
        <v>Vandalized</v>
      </c>
      <c r="K11" s="124" t="s">
        <v>39100</v>
      </c>
      <c r="L11" s="125" t="str">
        <f>IFERROR(VLOOKUP(D11,DB!A:I,9,0),"")</f>
        <v>Latis</v>
      </c>
    </row>
    <row r="12" spans="1:16383" ht="31.5" customHeight="1">
      <c r="A12" s="120"/>
      <c r="B12" s="119" t="str">
        <f>IFERROR(VLOOKUP(D12,DB!A:K,11,0),"")</f>
        <v/>
      </c>
      <c r="C12" s="121"/>
      <c r="D12" s="119"/>
      <c r="E12" s="122"/>
      <c r="F12" s="123"/>
      <c r="G12" s="88">
        <f ca="1">IFERROR(NOW()-F12,"-")</f>
        <v>45937.401957407405</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45937.401957407405</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45937.401957407405</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45937.401957407405</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45937.401957407405</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45937.401957407405</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45937.401957407405</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45937.401957407405</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45937.401957407405</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45937.401957407405</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45937.401957407405</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45937.401957407405</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45937.401957407405</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45937.401957407405</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45937.401957407405</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45937.401957407405</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45937.401957407405</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45937.401957407405</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45937.401957407405</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45937.401957407405</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45937.401957407405</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45937.401957407405</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45937.401957407405</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45937.401957407405</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45937.401957407405</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45937.401957407405</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45937.401957407405</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45937.401957407405</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45937.401957407405</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45937.401957407405</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45937.401957407405</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45937.401957407405</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45937.401957407405</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45937.401957407405</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45937.401957407405</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45937.401957407405</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45937.401957407405</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45937.401957407405</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45937.401957407405</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45937.401957407405</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45937.401957407405</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45937.401957407405</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45937.401957407405</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45937.401957407405</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45937.401957407405</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45937.401957407405</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45937.401957407405</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45937.401957407405</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45937.401957407405</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45937.401957407405</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45937.401957407405</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45937.401957407405</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45937.401957407405</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45937.401957407405</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45937.401957407405</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45937.401957407405</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45937.401957407405</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45937.401957407405</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45937.401957407405</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45937.401957407405</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45937.401957407405</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45937.401957407405</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45937.401957407405</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45937.401957407405</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45937.401957407405</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45937.401957407405</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45937.401957407405</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45937.401957407405</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45937.401957407405</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45937.401957407405</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45937.401957407405</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45937.401957407405</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45937.401957407405</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45937.401957407405</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45937.401957407405</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45937.401957407405</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45937.401957407405</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45937.401957407405</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45937.401957407405</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45937.401957407405</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45937.401957407405</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45937.401957407405</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45937.401957407405</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45937.401957407405</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45937.401957407405</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45937.401957407405</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45937.401957407405</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45937.401957407405</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45937.401957407405</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45937.401957407405</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45937.401957407405</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45937.401957407405</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45937.401957407405</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45937.401957407405</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45937.401957407405</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45937.401957407405</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45937.401957407405</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45937.401957407405</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45937.401957407405</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45937.401957407405</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45937.401957407405</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45937.401957407405</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45937.401957407405</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45937.401957407405</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45937.401957407405</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45937.401957407405</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45937.401957407405</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45937.401957407405</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45937.401957407405</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45937.401957407405</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45937.401957407405</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45937.401957407405</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45937.401957407405</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45937.401957407405</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45937.401957407405</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45937.401957407405</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45937.401957407405</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45937.401957407405</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45937.401957407405</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45937.401957407405</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45937.401957407405</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45937.401957407405</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45937.401957407405</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45937.401957407405</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45937.401957407405</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45937.401957407405</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45937.401957407405</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45937.401957407405</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45937.401957407405</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45937.401957407405</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45937.401957407405</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45937.401957407405</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45937.401957407405</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45937.401957407405</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45937.401957407405</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45937.401957407405</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45937.401957407405</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45937.401957407405</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45937.401957407405</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45937.401957407405</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45937.401957407405</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45937.401957407405</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45937.401957407405</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45937.401957407405</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45937.401957407405</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45937.401957407405</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45937.401957407405</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45937.401957407405</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45937.401957407405</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45937.401957407405</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45937.401957407405</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45937.401957407405</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45937.401957407405</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45937.401957407405</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45937.401957407405</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45937.401957407405</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45937.401957407405</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45937.401957407405</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45937.401957407405</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45937.401957407405</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45937.401957407405</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45937.401957407405</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45937.401957407405</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45937.401957407405</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45937.401957407405</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45937.401957407405</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45937.401957407405</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45937.401957407405</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45937.401957407405</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45937.401957407405</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45937.401957407405</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45937.401957407405</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45937.401957407405</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45937.401957407405</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45937.401957407405</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45937.401957407405</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45937.401957407405</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45937.401957407405</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45937.401957407405</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45937.401957407405</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45937.401957407405</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45937.401957407405</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45937.401957407405</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45937.401957407405</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45937.401957407405</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45937.401957407405</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45937.401957407405</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45937.401957407405</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45937.401957407405</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45937.401957407405</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45937.401957407405</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45937.401957407405</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45937.401957407405</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45937.401957407405</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45937.401957407405</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45937.401957407405</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45937.401957407405</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45937.401957407405</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45937.401957407405</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45937.401957407405</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45937.401957407405</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45937.401957407405</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45937.401957407405</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45937.401957407405</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45937.401957407405</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45937.401957407405</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45937.401957407405</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45937.401957407405</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45937.401957407405</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45937.401957407405</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45937.401957407405</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45937.401957407405</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45937.401957407405</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45937.401957407405</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45937.401957407405</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45937.401957407405</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45937.401957407405</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45937.401957407405</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45937.401957407405</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45937.401957407405</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45937.401957407405</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45937.401957407405</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45937.401957407405</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45937.401957407405</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45937.401957407405</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45937.401957407405</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45937.401957407405</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45937.401957407405</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45937.401957407405</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45937.401957407405</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45937.401957407405</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45937.401957407405</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45937.401957407405</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45937.401957407405</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45937.401957407405</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45937.401957407405</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45937.401957407405</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45937.401957407405</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45937.401957407405</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45937.401957407405</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45937.401957407405</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45937.401957407405</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45937.401957407405</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45937.401957407405</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45937.401957407405</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45937.401957407405</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45937.401957407405</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45937.401957407405</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45937.401957407405</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45937.401957407405</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45937.401957407405</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45937.401957407405</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2025-10-07T06:38:56Z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