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09" documentId="13_ncr:1_{F6CB121F-512D-4AA6-A0C1-0FB36C537598}" xr6:coauthVersionLast="47" xr6:coauthVersionMax="47" xr10:uidLastSave="{F733CD1D-89A0-4A6F-B596-F7BD9482972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<sst xmlns="http://schemas.openxmlformats.org/spreadsheetml/2006/main" count="179031" uniqueCount="39107">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</sst>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1" totalsRowShown="0" headerRowDxfId="31" dataDxfId="30" headerRowBorderDxfId="28" tableBorderDxfId="29">
  <autoFilter ref="A1:L4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290.86732951388694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10.372341087961104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7.1820254626800306E-2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45953.815755439813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45953.815755439813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45953.815755439813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45953.815755439813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45953.815755439813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45953.815755439813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45953.815755439813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45953.815755439813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45953.815755439813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45953.815755439813</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45953.815755439813</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45953.815755439813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45953.815755439813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45953.815755439813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45953.815755439813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45953.815755439813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45953.815755439813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45953.815755439813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45953.815755439813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45953.815755439813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45953.815755439813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45953.815755439813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45953.815755439813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45953.815755439813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45953.815755439813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45953.815755439813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45953.815755439813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45953.815755439813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45953.815755439813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45953.815755439813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45953.815755439813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45953.815755439813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45953.815755439813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45953.815755439813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45953.815755439813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45953.815755439813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45953.815755439813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45953.815755439813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45953.815755439813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45953.815755439813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45953.815755439813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45953.815755439813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45953.815755439813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45953.815755439813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45953.815755439813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45953.815755439813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45953.815755439813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45953.815755439813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45953.815755439813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45953.815755439813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45953.815755439813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45953.815755439813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45953.815755439813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45953.815755439813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45953.815755439813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45953.815755439813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45953.815755439813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45953.815755439813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45953.815755439813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45953.815755439813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45953.815755439813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45953.815755439813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45953.815755439813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45953.815755439813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45953.815755439813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45953.815755439813</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45953.815755439813</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128.81591747685161</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9.3199799768481171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45953.815755439813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45953.815755439813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45953.815755439813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45953.815755439813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45953.815755439813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45953.815755439813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45953.815755439813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45953.815755439813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45953.815755439813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45953.815755439813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45953.815755439813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45953.815755439813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45953.815755439813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45953.815755439813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45953.815755439813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45953.815755439813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45953.815755439813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45953.815755439813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45953.815755439813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45953.815755439813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45953.815755439813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45953.815755439813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45953.815755439813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45953.815755439813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45953.815755439813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45953.815755439813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45953.815755439813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45953.815755439813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45953.815755439813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45953.815755439813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45953.815755439813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45953.815755439813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45953.815755439813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45953.815755439813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45953.815755439813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45953.815755439813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45953.815755439813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45953.815755439813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45953.815755439813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45953.815755439813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45953.815755439813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45953.815755439813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45953.815755439813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45953.815755439813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45953.815755439813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45953.815755439813</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45953.815755439813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45953.815755439813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45953.815755439813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45953.815755439813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45953.815755439813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45953.815755439813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45953.815755439813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45953.815755439813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45953.815755439813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45953.815755439813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45953.815755439813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45953.815755439813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45953.815755439813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45953.815755439813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45953.815755439813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45953.815755439813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45953.815755439813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45953.815755439813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45953.815755439813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45953.815755439813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45953.815755439813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45953.815755439813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45953.815755439813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45953.815755439813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45953.815755439813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45953.815755439813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45953.815755439813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45953.815755555559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45953.815755555559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45953.815755555559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45953.815755555559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45953.815755555559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45953.815755555559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45953.815755555559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45953.815755555559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45953.815755555559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45953.815755555559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45953.815755555559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45953.815755555559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45953.815755555559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45953.815755555559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45953.815755555559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45953.815755555559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45953.815755555559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45953.815755555559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45953.815755555559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45953.815755555559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45953.815755555559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45953.815755555559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45953.815755555559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45953.815755555559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45953.815755555559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45953.815755555559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45953.815755555559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45953.815755555559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45953.815755555559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45953.815755555559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45953.815755555559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45953.815755555559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45953.815755555559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45953.815755555559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45953.815755555559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45953.815755555559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45953.815755555559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45953.815755555559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45953.815755555559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45953.815755555559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45953.815755555559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45953.815755555559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45953.815755555559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45953.815755555559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45953.815755555559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45953.815755555559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45953.815755555559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45953.815755555559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45953.815755555559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45953.815755555559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45953.815755555559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45953.815755555559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45953.815755555559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45953.815755555559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45953.815755555559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45953.815755555559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45953.815755555559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45953.815755555559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45953.815755555559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45953.815755555559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45953.815755555559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45953.815755555559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45953.815755555559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45953.815755555559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45953.815755555559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45953.815755555559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45953.815755555559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45953.815755555559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45953.815755555559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45953.815755555559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45953.815755555559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45953.815755555559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45953.815755555559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45953.815755555559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45953.815755555559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45953.815755555559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45953.815755555559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45953.815755555559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45953.815755555559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45953.815755555559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45953.815755555559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45953.815755555559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45953.815755555559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45953.815755555559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45953.815755555559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45953.815755555559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45953.815755555559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45953.815755555559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45953.815755555559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45953.815755555559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45953.815755555559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45953.815755555559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45953.815755555559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45953.815755555559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45953.815755555559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45953.815755555559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45953.815755555559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45953.815755555559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45953.815755555559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45953.815755555559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45953.815755555559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45953.815755555559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45953.815755555559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45953.815755555559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45953.815755555559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45953.815755555559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45953.815755555559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45953.815755555559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45953.815755555559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45953.815755555559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45953.815755555559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45953.815755555559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45953.815755555559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45953.815755555559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45953.815755555559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45953.815755555559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45953.815755555559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45953.815755555559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45953.815755555559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45953.815755555559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45953.815755555559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45953.815755555559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45953.815755555559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45953.815755555559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45953.815755555559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45953.815755555559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45953.815755555559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45953.815755555559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45953.815755555559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45953.815755555559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45953.815755555559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45953.815755555559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45953.815755555559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45953.815755555559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45953.815755555559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45953.815755555559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45953.815755555559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45953.815755555559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45953.815755555559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45953.815755555559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45953.815755555559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45953.815755555559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45953.815755555559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45953.815755555559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45953.815755555559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45953.815755555559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45953.815755555559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45953.815755555559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45953.815755555559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45953.815755555559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45953.815755555559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45953.815755555559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45953.815755555559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45953.815755555559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45953.815755555559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45953.815755555559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45953.815755555559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45953.815755555559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45953.815755555559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45953.815755555559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45953.815755555559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45953.815755555559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45953.815755555559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45953.815755555559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45953.815755555559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45953.815755555559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45953.815755555559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45953.815755555559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45953.815755555559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45953.815755555559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45953.815755555559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45953.815755555559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45953.815755555559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45953.815755555559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45953.815755555559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45953.815755555559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45953.815755555559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45953.815755555559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45953.815755555559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45953.815755555559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45953.815755555559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45953.815755555559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45953.815755555559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45953.815755555559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45953.815755555559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45953.815755555559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45953.815755555559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45953.815755555559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45953.815755555559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45953.815755555559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45953.815755555559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45953.815755555559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45953.815755555559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45953.815755555559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45953.815755555559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45953.815755555559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45953.815755555559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45953.815755555559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45953.815755555559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45953.815755555559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45953.815755555559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45953.815755555559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45953.815755555559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45953.815755555559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45953.815755555559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45953.815755555559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45953.815755555559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45953.815755555559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45953.815755555559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45953.815755555559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45953.815755555559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45953.815755555559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45953.815755555559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45953.815755555559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45953.815755555559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45953.815755555559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45953.815755555559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45953.815755555559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45953.815755555559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45953.815755555559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45953.815755555559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45953.815755555559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45953.815755555559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45953.815755555559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45953.815755555559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45953.815755555559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45953.815755555559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45953.815755555559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45953.815755555559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45953.815755555559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45953.815755555559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45953.815755555559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45953.815755555559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45953.815755555559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45953.815755555559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45953.815755555559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45953.815755555559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45953.815755555559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45953.815755555559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45953.815755555559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45953.815755555559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45953.815755555559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45953.815755555559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45953.815755555559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45953.815755555559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45953.815755555559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45953.815755555559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45953.815755555559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45953.815755555559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45953.815755555559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45953.815755555559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45953.815755555559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45953.815755555559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45953.815755555559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45953.815755555559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45953.815755555559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45953.815755555559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45953.815755555559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45953.815755555559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45953.815755555559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45953.815755555559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45953.815755555559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45953.815755555559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45953.815755555559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45953.815755555559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45953.815755555559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45953.815755555559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45953.815755555559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45953.815755555559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45953.815755555559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45953.815755555559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45953.815755555559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45953.815755555559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45953.815755555559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45953.815755555559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45953.815755555559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45953.815755555559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45953.815755555559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45953.815755555559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45953.815755555559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45953.815755555559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45953.815755555559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45953.815755555559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45953.815755555559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45953.815755555559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45953.815755555559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45953.815755555559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45953.815755555559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45953.815755555559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45953.815755555559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45953.815755555559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45953.815755555559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45953.815755555559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45953.815755555559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45953.815755555559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45953.815755555559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45953.815755555559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45953.815755555559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45953.815755555559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45953.815755555559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45953.815755555559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45953.815755555559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45953.815755555559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45953.815755555559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45953.815755555559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45953.815755555559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45953.815755555559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45953.815755555559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45953.815755555559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45953.815755555559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45953.815755555559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45953.815755555559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45953.815755555559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45953.815755555559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45953.815755555559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45953.815755555559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45953.815755555559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45953.815755555559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45953.815755555559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45953.815755555559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45953.815755555559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45953.815755555559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45953.815755555559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45953.815755555559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45953.815755555559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45953.815755555559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45953.815755555559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45953.815755555559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45953.815755555559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45953.815755555559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45953.815755555559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45953.815755555559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45953.815755555559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45953.815755555559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45953.815755555559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45953.815755555559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45953.815755555559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45953.815755555559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45953.815755555559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45953.815755555559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45953.815755555559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45953.815755555559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45953.815755555559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45953.815755555559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45953.815755555559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45953.815755555559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45953.815755555559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45953.815755555559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45953.815755555559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45953.815755555559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45953.815755555559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45953.815755555559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45953.815755555559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45953.815755555559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45953.815755555559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45953.815755555559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45953.815755555559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45953.815755555559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45953.815755555559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45953.815755555559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45953.815755555559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45953.815755555559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45953.815755555559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45953.815755555559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45953.815755555559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45953.815755555559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45953.815755555559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45953.815755555559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45953.815755555559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45953.815755555559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45953.815755555559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45953.815755555559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45953.815755555559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45953.815755555559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45953.815755555559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45953.815755555559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45953.815755555559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45953.815755555559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45953.815755555559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45953.815755555559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45953.815755555559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45953.815755555559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45953.815755555559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45953.815755555559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45953.815755555559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45953.815755555559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45953.815755555559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45953.815755555559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45953.815755555559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45953.815755555559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45953.815755555559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45953.815755555559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45953.815755555559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45953.815755555559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45953.815755555559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45953.815755555559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45953.815755555559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45953.815755555559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45953.815755555559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45953.815755555559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45953.815755555559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45953.815755555559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45953.815755555559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45953.815755555559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45953.815755555559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45953.815755555559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45953.815755555559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45953.815755555559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45953.815755555559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45953.815755555559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45953.815755555559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45953.815755555559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45953.815755555559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45953.815755555559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45953.815755555559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45953.815755555559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45953.815755555559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45953.815755555559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45953.815755555559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45953.815755555559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45953.815755555559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45953.815755555559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45953.815755555559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45953.815755555559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45953.815755555559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45953.815755555559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45953.815755555559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45953.815755555559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45953.815755555559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45953.815755555559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45953.815755555559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45953.815755555559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45953.815755555559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45953.815755555559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45953.815755555559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45953.815755555559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45953.815755555559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45953.815755555559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45953.815755555559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45953.815755555559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45953.815755555559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45953.815755555559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45953.815755555559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45953.815755555559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45953.815755555559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45953.815755555559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45953.815755555559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45953.815755555559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45953.815755555559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45953.815755555559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45953.815755555559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45953.815755555559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45953.815755555559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45953.815755555559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45953.815755555559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45953.815755555559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45953.815755555559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45953.815755555559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45953.815755555559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45953.815755555559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45953.815755555559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45953.815755555559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45953.815755555559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45953.815755555559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45953.815755555559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45953.815755555559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45953.815755555559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45953.815755555559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45953.815755555559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45953.815755555559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45953.815755555559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45953.815755555559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45953.815755555559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45953.815755555559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45953.815755555559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45953.815755555559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45953.815755555559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45953.815755555559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45953.815755555559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45953.815755555559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45953.815755555559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45953.815755555559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45953.815755555559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45953.815755555559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45953.815755555559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45953.815755555559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45953.815755555559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45953.815755555559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45953.815755555559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45953.815755555559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45953.815755555559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45953.815755555559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45953.815755555559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45953.815755555559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45953.815755555559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45953.815755555559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45953.815755555559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45953.815755555559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45953.815755555559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45953.815755555559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45953.815755555559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45953.815755555559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45953.815755555559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45953.815755555559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45953.815755555559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45953.815755555559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45953.815755555559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45953.815755555559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45953.815755555559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45953.815755555559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45953.815755555559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45953.815755555559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45953.815755555559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45953.815755555559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45953.815755555559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45953.815755555559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45953.815755555559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45953.815755555559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45953.815755555559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45953.815755555559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45953.815755555559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45953.815755555559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45953.815755555559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45953.815755555559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45953.815755555559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45953.815755555559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45953.815755555559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45953.815755555559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45953.815755555559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45953.815755555559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45953.815755555559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45953.815755555559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45953.815755555559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45953.815755555559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45953.815755555559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45953.815755555559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45953.815755555559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45953.815755555559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45953.815755555559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45953.815755555559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45953.815755555559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45953.815755555559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45953.815755555559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45953.815755555559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45953.815755555559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45953.815755555559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45953.815755555559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45953.815755555559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45953.815755555559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45953.815755555559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45953.815755555559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45953.815755555559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45953.815755555559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45953.815755555559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45953.815755555559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45953.815755555559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45953.815755555559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45953.815755555559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45953.815755555559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45953.815755555559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45953.815755555559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45953.815755555559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45953.815755555559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45953.815755555559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45953.815755555559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45953.815755555559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45953.815755555559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45953.815755555559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45953.815755555559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45953.815755555559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45953.815755555559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45953.815755555559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45953.815755555559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45953.815755555559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45953.815755555559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45953.815755555559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45953.815755555559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45953.815755555559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45953.815755555559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45953.815755555559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45953.815755555559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45953.815755555559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45953.815755555559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45953.815755555559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45953.815755555559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45953.815755555559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45953.815755555559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45953.815755555559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45953.815755555559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45953.815755555559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45953.815755555559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45953.815755555559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45953.815755555559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45953.815755555559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45953.815755555559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45953.815755555559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45953.815755555559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45953.815755555559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45953.815755555559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45953.815755555559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45953.815755555559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45953.815755555559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45953.815755555559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45953.815755555559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45953.815755555559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45953.815755555559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45953.815755555559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45953.815755555559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45953.815755555559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45953.815755555559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45953.815755555559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45953.815755555559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45953.815755555559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45953.815755555559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45953.815755555559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45953.815755555559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45953.815755555559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45953.815755555559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45953.815755555559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45953.815755555559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45953.815755555559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45953.815755555559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45953.815755555559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45953.815755555559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45953.815755555559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45953.815755555559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45953.815755555559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45953.815755555559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45953.815755555559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45953.815755555559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45953.815755555559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45953.815755555559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45953.815755555559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45953.815755555559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45953.815755555559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45953.815755555559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45953.815755555559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45953.815755555559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45953.815755555559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45953.815755555559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45953.815755555559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45953.815755555559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45953.815755555559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45953.815755555559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45953.815755555559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45953.815755555559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45953.815755555559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45953.815755555559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45953.815755555559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45953.815755555559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45953.815755555559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45953.815755555559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45953.815755555559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45953.815755555559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45953.815755555559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45953.815755555559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45953.815755555559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45953.815755555559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45953.815755555559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45953.815755787036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45953.815755787036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45953.815755787036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45953.815755787036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45953.815755787036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45953.815755787036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45953.815755787036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45953.815755787036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45953.815755787036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45953.815755787036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45953.815755787036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45953.815755787036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45953.815755787036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45953.815755787036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45953.815755787036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45953.815755787036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45953.815755787036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45953.815755787036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45953.815755787036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45953.815755787036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45953.815755787036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45953.815755787036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45953.815755787036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45953.815755787036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45953.815755787036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45953.815755787036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45953.815755787036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45953.815755787036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45953.815755787036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45953.815755787036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45953.815755787036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45953.815755787036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45953.815755787036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45953.815755787036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45953.815755787036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45953.815755787036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45953.815755787036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45953.815755787036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45953.815755787036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45953.815755787036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45953.815755787036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45953.815755787036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45953.815755787036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45953.815755787036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45953.815755787036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45953.815755787036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45953.815755787036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45953.815755787036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45953.815755787036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45953.815755787036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45953.815755787036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45953.815755787036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45953.815755787036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45953.815755787036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45953.815755787036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45953.815755787036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45953.815755787036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45953.815755787036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45953.815755787036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45953.815755787036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45953.815755787036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45953.815755787036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45953.815755787036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45953.815755787036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45953.815755787036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45953.815755787036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45953.815755787036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45953.815755787036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45953.815755787036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45953.815755787036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45953.815755787036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45953.815755787036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45953.815755787036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45953.815755787036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45953.815755787036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45953.815755787036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45953.815755787036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45953.815755787036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45953.815755787036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45953.815755787036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45953.815755787036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45953.815755787036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45953.815755787036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45953.815755787036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45953.815755787036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45953.815755787036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45953.815755787036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45953.815755787036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45953.815755787036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45953.815755787036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45953.815755787036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45953.815755787036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45953.815755787036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45953.815755787036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45953.815755787036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45953.815755787036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45953.815755787036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45953.815755787036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45953.815755787036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45953.815755787036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45953.815755787036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45953.815755787036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45953.815755787036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45953.815755787036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45953.815755787036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45953.815755787036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45953.815755787036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45953.815755787036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45953.815755787036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45953.815755787036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45953.815755787036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45953.815755787036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45953.815755787036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45953.815755787036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45953.815755787036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45953.815755787036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45953.815755787036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45953.815755787036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45953.815755787036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45953.815755787036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45953.815755787036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45953.815755787036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45953.815755787036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45953.815755787036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45953.815755787036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45953.815755787036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45953.815755787036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45953.815755787036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45953.815755787036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45953.815755787036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45953.815755787036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45953.815755787036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45953.815755787036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45953.815755787036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45953.815755787036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45953.815755787036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45953.815755787036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45953.815755787036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45953.815755787036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45953.815755787036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45953.815755787036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45953.815755787036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45953.815755787036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45953.815755787036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45953.815755787036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45953.815755787036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45953.815755787036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45953.815755787036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45953.815755787036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45953.815755787036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45953.815755787036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45953.815755787036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45953.815755787036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45953.815755787036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45953.815755787036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45953.815755787036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45953.815755787036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45953.815755787036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45953.815755787036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45953.815755787036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45953.815755787036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45953.815755787036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45953.815755787036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45953.815755787036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45953.815755787036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45953.815755787036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45953.815755787036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45953.815755787036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45953.815755787036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45953.815755787036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45953.815755787036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45953.815755787036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45953.815755787036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45953.815755787036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45953.815755787036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45953.815755787036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45953.815755787036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45953.815755787036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45953.815755787036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45953.815755787036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45953.815755787036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45953.815755787036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45953.815755787036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45953.815755787036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45953.815755787036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45953.815755787036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45953.815755787036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45953.815755787036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45953.815755787036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45953.815755787036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45953.815755787036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45953.815755787036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45953.815755787036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45953.815755787036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45953.815755787036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45953.815755787036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45953.815755787036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45953.815755787036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45953.815755787036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45953.815755787036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45953.815755787036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45953.815755787036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45953.815755787036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45953.815755787036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45953.815755787036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45953.815755787036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45953.815755787036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45953.815755787036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45953.815755787036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45953.815755787036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45953.815755787036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45953.815755787036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45953.815755787036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45953.815755787036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45953.815755787036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45953.815755787036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45953.815755787036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45953.815755787036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45953.815755787036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45953.815755787036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45953.815755787036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45953.815755787036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45953.815755787036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45953.815755787036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45953.815755787036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45953.815755787036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45953.815755787036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45953.815755787036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45953.815755787036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45953.815755787036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45953.815755787036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45953.815755787036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45953.815755787036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45953.815755787036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45953.815755787036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45953.815755787036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45953.815755787036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45953.815755787036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45953.815755787036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45953.815755787036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45953.815755787036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45953.815755787036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45953.815755787036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45953.815755787036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45953.815755787036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45953.815755787036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45953.815755787036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45953.815755787036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45953.815755787036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45953.815755787036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45953.815755787036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45953.815755787036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45953.815755787036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45953.815755787036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45953.815755787036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45953.815755787036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45953.815755787036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45953.815755787036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45953.815755787036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45953.815755787036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45953.815755787036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45953.815755787036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45953.815755787036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45953.815755787036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45953.815755787036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45953.815755787036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45953.815755787036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45953.815755787036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45953.815755787036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45953.815755787036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45953.815755787036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45953.815755787036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45953.815755787036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45953.815755787036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45953.815755787036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45953.815755787036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45953.815755787036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45953.815755787036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45953.815755787036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45953.815755787036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45953.815755787036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45953.815755787036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45953.815755787036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45953.815755787036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45953.815755787036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45953.815755787036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45953.815755787036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45953.815755787036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45953.815755787036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45953.815755787036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45953.815755787036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45953.815755787036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45953.815755787036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45953.815755787036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45953.815755787036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45953.815755787036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45953.815755787036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45953.815755787036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45953.815755787036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45953.815755787036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45953.815755787036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45953.815755787036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45953.815755787036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45953.815755787036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45953.815755787036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45953.815755787036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45953.815755787036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45953.815755787036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45953.815755787036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45953.815755787036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45953.815755787036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45953.815755787036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45953.815755787036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45953.815755787036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45953.815755787036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45953.815755787036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45953.815755787036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45953.815755787036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45953.815755787036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45953.815755787036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45953.815755787036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45953.815755787036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45953.815755787036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45953.815755787036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45953.815755787036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45953.815755787036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45953.815755787036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45953.815755787036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45953.815755787036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45953.815755787036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45953.815755787036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45953.815755787036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45953.815755787036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45953.815755787036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45953.815755787036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45953.815755787036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45953.815755787036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45953.815755787036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45953.815755787036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45953.815755787036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45953.815755787036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45953.815755787036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45953.815755787036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45953.815755787036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45953.815755787036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45953.815755787036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45953.815755787036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45953.815755787036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45953.815755787036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45953.815755787036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45953.815755787036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45953.815755787036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45953.815755787036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45953.815755787036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45953.815755787036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45953.815755787036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45953.815755787036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45953.815755787036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45953.815755787036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45953.815755787036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45953.815755787036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45953.815755787036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45953.815755787036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45953.815755787036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45953.815755787036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45953.815755787036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45953.815755787036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45953.815755787036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45953.815755787036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45953.815755787036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45953.815755787036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45953.815755787036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45953.815755787036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45953.815755787036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45953.815755787036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45953.815755787036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45953.815755787036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45953.815755787036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45953.815755787036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45953.815755787036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45953.815755787036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45953.815755787036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45953.815755787036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45953.815755787036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45953.815755787036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45953.815755787036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45953.815755787036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45953.815755787036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45953.815755787036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45953.815755787036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45953.815755787036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45953.815755787036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45953.815755787036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45953.815755787036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45953.815755787036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45953.815755787036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45953.815755787036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45953.815755787036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45953.815755787036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45953.815755787036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45953.815755787036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45953.815755787036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45953.815755787036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45953.815755787036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45953.815755787036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45953.815755787036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45953.815755787036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45953.815755787036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45953.815755787036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45953.815755787036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45953.815755787036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45953.815755787036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45953.815755787036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45953.815755787036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45953.815755787036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45953.815755787036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45953.815755787036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45953.815755787036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45953.815755787036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45953.815755787036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45953.815755787036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45953.815755787036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45953.815755787036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45953.815755787036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45953.815755787036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45953.815755787036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45953.815755787036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45953.815755787036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45953.815755787036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45953.815755787036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45953.815755787036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250.33503784721688</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0.18103321758826496</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6.1588773147377651E-2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45953.815755439813</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45953.815755439813</v>
      </c>
      <c r="H6" s="125"/>
      <c r="I6" s="121" t="str">
        <f>IFERROR(VLOOKUP(D6,DB!A:F,6,0),"")</f>
        <v/>
      </c>
      <c r="J6" s="121" t="str">
        <f>IFERROR(VLOOKUP(D6,DB!A:G,7,0),"")</f>
        <v/>
      </c>
      <c r="K6" s="127"/>
      <c r="L6" s="123" t="str">
        <f>IFERROR(VLOOKUP(D6,DB!A:I,9,0),"")</f>
        <v/>
      </c>
    </row>
    <row r="7" spans="1:16" ht="15" customHeight="1">
      <c r="A7" s="121"/>
      <c r="B7" s="121" t="str">
        <f>IFERROR(VLOOKUP(D7,DB!A:K,11,0),"")</f>
        <v>R4</v>
      </c>
      <c r="C7" s="122"/>
      <c r="D7" s="95" t="s">
        <v>36730</v>
      </c>
      <c r="E7" s="100"/>
      <c r="F7" s="125"/>
      <c r="G7" s="126">
        <f ca="1">IFERROR(NOW()-F7,"")</f>
        <v>45953.815755439813</v>
      </c>
      <c r="H7" s="125"/>
      <c r="I7" s="121" t="str">
        <f>IFERROR(VLOOKUP(D7,DB!A:F,6,0),"")</f>
        <v>Generator-SG</v>
      </c>
      <c r="J7" s="121" t="str">
        <f>IFERROR(VLOOKUP(D7,DB!A:G,7,0),"")</f>
        <v>Dead</v>
      </c>
      <c r="K7" s="127"/>
      <c r="L7" s="123" t="str">
        <f>IFERROR(VLOOKUP(D7,DB!A:I,9,0),"")</f>
        <v>Latis</v>
      </c>
    </row>
    <row r="8" spans="1:16" ht="15" customHeight="1">
      <c r="A8" s="121"/>
      <c r="B8" s="121" t="str">
        <f>IFERROR(VLOOKUP(D8,DB!A:K,11,0),"")</f>
        <v/>
      </c>
      <c r="C8" s="122"/>
      <c r="D8" s="95"/>
      <c r="E8" s="100"/>
      <c r="F8" s="125"/>
      <c r="G8" s="126">
        <f ca="1">IFERROR(NOW()-F8,"")</f>
        <v>45953.815755439813</v>
      </c>
      <c r="H8" s="125"/>
      <c r="I8" s="121" t="str">
        <f>IFERROR(VLOOKUP(D8,DB!A:F,6,0),"")</f>
        <v/>
      </c>
      <c r="J8" s="121" t="str">
        <f>IFERROR(VLOOKUP(D8,DB!A:G,7,0),"")</f>
        <v/>
      </c>
      <c r="K8" s="127"/>
      <c r="L8" s="123" t="str">
        <f>IFERROR(VLOOKUP(D8,DB!A:I,9,0),"")</f>
        <v/>
      </c>
    </row>
    <row r="9" spans="1:16" ht="15" customHeight="1">
      <c r="A9" s="121"/>
      <c r="B9" s="121" t="str">
        <f>IFERROR(VLOOKUP(D9,DB!A:K,11,0),"")</f>
        <v>R4</v>
      </c>
      <c r="C9" s="122"/>
      <c r="D9" s="95" t="s">
        <v>34912</v>
      </c>
      <c r="E9" s="100"/>
      <c r="F9" s="125"/>
      <c r="G9" s="126">
        <f ca="1">IFERROR(NOW()-F9,"")</f>
        <v>45953.815755439813</v>
      </c>
      <c r="H9" s="125"/>
      <c r="I9" s="121" t="str">
        <f>IFERROR(VLOOKUP(D9,DB!A:F,6,0),"")</f>
        <v>SCECO</v>
      </c>
      <c r="J9" s="121" t="str">
        <f>IFERROR(VLOOKUP(D9,DB!A:G,7,0),"")</f>
        <v>Vandalized</v>
      </c>
      <c r="K9" s="127"/>
      <c r="L9" s="123" t="str">
        <f>IFERROR(VLOOKUP(D9,DB!A:I,9,0),"")</f>
        <v>Latis</v>
      </c>
    </row>
    <row r="10" spans="1:16" ht="15" customHeight="1">
      <c r="A10" s="121"/>
      <c r="B10" s="121" t="str">
        <f>IFERROR(VLOOKUP(D10,DB!A:K,11,0),"")</f>
        <v/>
      </c>
      <c r="C10" s="122"/>
      <c r="D10" s="123"/>
      <c r="E10" s="100"/>
      <c r="F10" s="125"/>
      <c r="G10" s="126">
        <f ca="1">IFERROR(NOW()-F10,"")</f>
        <v>45953.815755439813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45953.815755439813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45953.815755439813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45953.815755439813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45953.815755439813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45953.815755439813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45953.815755439813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45953.815755439813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45953.815755439813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45953.815755439813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45953.815755439813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45953.815755439813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45953.815755439813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45953.815755439813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45953.815755439813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45953.815755439813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45953.815755439813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45953.815755439813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45953.815755439813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45953.815755439813</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45953.815755439813</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45953.815755439813</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45953.815755439813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45953.815755439813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45953.815755439813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45953.815755439813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45953.815755439813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45953.815755439813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45953.815755439813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45953.815755439813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45953.815755439813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45953.815755439813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45953.815755439813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45953.815755439813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45953.815755439813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45953.815755439813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45953.815755439813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45953.815755439813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45953.815755439813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45953.815755439813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45953.815755439813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45953.815755439813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45953.815755439813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45953.815755439813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45953.815755439813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45953.815755439813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45953.815755439813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45953.815755439813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45953.815755439813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45953.815755439813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45953.815755439813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45953.815755439813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45953.815755439813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45953.815755439813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45953.815755439813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45953.815755439813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45953.815755439813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45953.815755439813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45953.815755439813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45953.815755439813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45953.815755439813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45953.815755439813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45953.815755439813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45953.815755439813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45953.815755439813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45953.815755439813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45953.815755439813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45953.815755439813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45953.815755439813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45953.815755439813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45953.815755439813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45953.815755439813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45953.815755439813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45953.815755439813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45953.815755439813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45953.815755439813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45953.815755439813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45953.815755439813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45953.815755439813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45953.815755439813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45953.815755439813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45953.815755439813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45953.815755439813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45953.815755439813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45953.815755439813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45953.815755439813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45953.815755439813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45953.815755439813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45953.815755439813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45953.815755439813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45953.815755439813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45953.815755439813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45953.815755439813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45953.815755439813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45953.815755439813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45953.815755439813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45953.815755439813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45953.815755439813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45953.815755439813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45953.815755439813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45953.815755439813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45953.815755439813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45953.815755439813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45953.815755439813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45953.815755439813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45953.815755439813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45953.815755439813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45953.815755439813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45953.815755439813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45953.815755439813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45953.815755439813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45953.815755439813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45953.815755439813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45953.815755439813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45953.815755439813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45953.815755439813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45953.815755439813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45953.815755439813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45953.815755439813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45953.815755439813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45953.815755439813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45953.815755439813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45953.815755439813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45953.815755439813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45953.815755439813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45953.815755439813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45953.815755439813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45953.815755439813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45953.815755439813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45953.815755439813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45953.815755439813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45953.815755439813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45953.815755439813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45953.815755439813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45953.815755439813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45953.815755439813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45953.815755439813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45953.815755439813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45953.815755439813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45953.815755439813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45953.815755439813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45953.815755439813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45953.815755439813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45953.815755439813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45953.815755439813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45953.815755439813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45953.815755439813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45953.815755439813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45953.815755439813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45953.815755439813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45953.815755439813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45953.815755439813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45953.815755439813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45953.815755439813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45953.815755439813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45953.815755439813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45953.815755439813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45953.815755439813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45953.815755439813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45953.815755439813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45953.815755439813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45953.815755439813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45953.815755439813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45953.815755439813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45953.815755439813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45953.815755439813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45953.815755439813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45953.815755439813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45953.815755439813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45953.815755439813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45953.815755439813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45953.815755439813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45953.815755439813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45953.815755439813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45953.815755439813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45953.815755439813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45953.815755439813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45953.815755439813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45953.815755439813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45953.815755439813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45953.815755439813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45953.815755439813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45953.815755439813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45953.815755439813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45953.815755439813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45953.815755439813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45953.815755439813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45953.815755439813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45953.815755439813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45953.815755439813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45953.815755439813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45953.815755439813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45953.815755439813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45953.815755439813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45953.815755439813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45953.815755439813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45953.815755439813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45953.815755439813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45953.815755439813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45953.815755439813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45953.815755439813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45953.815755439813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45953.815755439813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45953.815755439813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45953.815755439813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45953.815755439813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45953.815755439813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45953.815755439813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45953.815755439813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45953.815755439813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45953.815755439813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45953.815755439813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45953.815755439813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45953.815755439813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45953.815755439813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45953.815755439813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45953.815755439813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45953.815755439813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45953.815755439813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45953.815755439813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45953.815755439813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45953.815755439813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45953.815755439813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45953.815755439813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45953.815755439813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45953.815755439813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45953.815755439813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45953.815755439813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45953.815755439813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45953.815755439813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45953.815755439813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45953.815755439813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45953.815755439813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45953.815755439813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45953.815755439813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45953.815755439813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45953.815755439813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45953.815755439813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45953.815755439813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45953.815755439813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45953.815755439813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45953.815755439813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45953.815755439813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45953.815755439813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45953.815755439813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45953.815755439813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45953.815755439813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45953.815755439813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45953.815755439813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45953.815755439813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45953.815755439813</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45953.815755439813</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61.983695254624763</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27.626878124996438</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9.0441813657380408</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5.1546443287006696</v>
      </c>
      <c r="H5" s="155">
        <v>45948.661111111112</v>
      </c>
      <c r="I5" s="154" t="str">
        <f>IFERROR(VLOOKUP(D5,DB!A:F,6,0),"")</f>
        <v>SCECO</v>
      </c>
      <c r="J5" s="154" t="str">
        <f>IFERROR(VLOOKUP(D5,DB!A:G,7,0),"")</f>
        <v>Dead</v>
      </c>
      <c r="K5" s="154" t="s">
        <v>39104</v>
      </c>
      <c r="L5" s="154" t="str">
        <f>IFERROR(VLOOKUP(D5,DB!A:I,9,0),"")</f>
        <v>Latis</v>
      </c>
    </row>
    <row r="6" spans="1:13" ht="15">
      <c r="A6" s="160"/>
      <c r="B6" s="160" t="str">
        <f>IFERROR(VLOOKUP(D6,DB!A:K,11,0),"")</f>
        <v/>
      </c>
      <c r="C6" s="160"/>
      <c r="D6" s="160"/>
      <c r="E6" s="160"/>
      <c r="F6" s="161"/>
      <c r="G6" s="162">
        <f ca="1">IFERROR(NOW()-F6,"")</f>
        <v>45953.815755208336</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45953.815755208336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45953.815755208336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45953.815755208336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45953.815755208336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45953.815755208336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45953.815755208336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45953.815755208336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45953.815755208336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45953.815755208336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45953.815755208336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45953.815755208336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45953.815755208336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45953.815755208336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45953.815755208336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45953.815755208336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45953.815755208336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45953.815755208336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45953.815755208336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45953.815755208336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45953.815755208336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45953.815755208336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45953.815755208336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45953.815755208336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45953.815755208336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45953.815755208336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45953.815755208336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45953.815755208336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45953.815755208336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45953.815755208336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45953.815755208336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45953.815755208336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45953.815755208336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45953.815755208336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45953.815755208336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45953.815755208336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45953.815755208336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45953.815755208336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45953.815755208336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45953.815755208336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45953.815755208336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45953.815755208336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45953.815755208336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45953.815755208336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45953.815755208336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45953.815755208336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45953.815755208336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45953.815755208336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45953.815755208336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45953.815755208336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45953.815755208336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45953.815755208336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45953.815755208336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45953.815755208336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45953.815755208336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45953.815755208336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45953.815755208336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45953.815755208336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45953.815755208336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45953.815755208336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45953.815755208336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45953.815755208336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45953.815755208336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45953.815755208336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45953.815755208336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45953.815755208336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45953.815755208336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45953.815755208336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45953.815755208336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45953.815755208336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45953.815755208336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45953.815755208336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45953.815755208336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45953.815755208336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45953.815755208336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45953.815755208336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45953.815755208336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45953.815755208336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45953.815755208336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45953.815755208336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45953.815755208336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45953.815755208336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45953.815755208336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45953.815755208336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45953.815755208336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45953.815755208336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45953.815755208336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45953.815755208336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45953.815755208336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45953.815755208336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45953.815755208336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45953.815755208336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45953.815755208336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45953.815755208336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45953.815755208336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45953.815755208336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45953.815755208336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45953.815755208336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45953.815755208336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45953.815755208336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45953.815755208336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45953.815755208336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45953.815755208336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45953.815755208336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45953.815755208336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45953.815755208336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45953.815755208336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45953.815755208336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45953.815755208336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45953.815755208336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45953.815755208336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45953.815755208336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45953.815755208336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45953.815755208336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45953.815755208336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45953.815755208336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45953.815755208336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45953.815755208336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45953.815755208336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45953.815755208336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45953.815755208336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45953.815755208336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45953.815755208336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45953.815755208336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45953.815755208336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45953.815755208336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45953.815755208336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45953.815755208336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45953.815755208336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45953.815755208336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45953.815755208336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45953.815755208336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45953.815755208336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45953.815755208336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45953.815755208336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45953.815755208336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45953.815755208336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45953.815755208336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45953.815755208336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45953.815755208336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45953.815755208336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45953.815755208336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45953.815755208336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45953.815755208336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45953.815755208336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45953.815755208336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45953.815755208336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45953.815755208336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45953.815755208336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45953.815755208336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45953.815755208336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45953.815755208336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45953.815755208336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45953.815755208336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45953.815755208336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45953.815755208336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45953.815755208336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45953.815755208336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45953.815755208336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45953.815755208336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45953.815755208336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45953.815755208336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45953.815755208336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45953.815755208336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45953.815755208336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45953.815755208336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45953.815755208336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45953.815755208336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45953.815755208336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45953.815755208336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45953.815755208336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45953.815755208336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45953.815755208336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45953.815755208336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45953.815755208336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45953.815755208336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45953.815755208336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45953.815755208336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45953.815755208336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45953.815755208336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45953.815755208336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45953.815755208336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45953.815755208336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45953.815755208336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45953.815755208336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45953.815755208336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45953.815755208336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45953.815755208336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45953.815755208336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45953.815755208336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45953.815755208336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45953.815755208336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45953.815755208336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45953.815755208336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45953.815755208336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45953.815755208336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45953.815755208336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45953.815755208336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45953.815755208336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45953.815755208336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45953.815755208336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45953.815755208336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45953.815755208336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45953.815755208336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45953.815755208336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45953.815755208336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45953.815755208336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45953.815755208336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45953.815755208336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45953.815755208336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45953.815755208336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45953.815755208336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45953.815755208336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45953.815755208336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45953.815755208336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45953.815755208336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45953.815755208336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45953.815755208336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45953.815755208336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45953.815755208336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45953.815755208336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45953.815755208336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45953.815755208336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45953.815755208336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45953.815755208336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45953.815755208336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45953.815755208336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45953.815755208336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45953.815755208336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45953.815755208336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45953.815755208336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45953.815755208336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45953.815755208336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45953.815755208336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45953.815755208336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45953.815755208336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45953.815755208336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45953.815755208336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45953.815755208336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45953.815755208336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45953.815755208336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45953.815755208336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45953.815755208336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45953.815755208336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45953.815755208336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45953.815755208336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45953.815755208336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45953.815755208336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45953.815755208336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45953.815755208336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45953.815755208336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45953.815755208336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45953.815755208336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45953.815755208336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45953.815755208336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45953.815755208336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45953.815755208336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45953.815755208336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45953.815755208336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45953.815755208336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45953.815755208336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45953.815755208336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45953.815755208336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45953.815755208336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45953.815755208336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45953.815755208336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45953.815755208336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45953.815755208336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45953.815755208336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45953.815755208336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45953.815755208336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45953.815755208336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45953.815755208336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45953.815755208336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45953.815755208336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45953.815755208336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45953.815755208336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45953.815755208336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45953.815755208336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45953.815755208336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45953.815755208336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45953.815755208336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45953.815755208336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45953.815755208336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45953.815755208336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45953.815755208336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45953.815755208336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45953.815755208336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45953.815755208336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45953.815755208336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45953.815755208336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45953.815755208336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45953.815755208336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45953.815755208336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45953.815755208336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45953.815755208336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45953.815755208336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45953.815755208336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45953.815755208336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45953.815755208336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45953.815755208336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45953.815755208336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45953.815755208336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45953.815755208336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45953.815755208336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45953.815755208336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45953.815755208336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45953.815755208336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45953.815755208336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45953.815755208336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45953.815755208336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45953.815755208336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45953.815755208336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45953.815755208336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45953.815755208336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45953.815755208336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45953.815755208336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45953.815755208336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45953.815755208336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45953.815755208336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45953.815755208336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45953.815755208336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45953.815755208336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45953.815755208336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45953.815755208336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45953.815755208336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45953.815755208336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45953.815755208336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45953.815755208336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45953.815755208336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45953.815755208336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45953.815755208336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45953.815755208336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45953.815755208336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45953.815755208336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45953.815755208336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45953.815755208336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45953.815755208336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45953.815755208336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45953.815755208336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45953.815755208336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45953.815755208336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45953.815755208336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45953.815755208336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45953.815755208336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45953.815755208336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45953.815755208336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45953.815755208336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45953.815755208336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45953.815755208336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45953.815755208336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45953.815755208336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45953.815755208336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45953.815755208336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45953.815755208336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45953.815755208336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45953.815755208336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45953.815755208336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45953.815755208336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45953.815755208336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45953.815755208336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45953.815755208336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45953.815755208336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45953.815755208336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45953.815755208336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45953.815755208336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45953.815755208336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45953.815755208336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45953.815755208336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45953.815755208336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45953.815755208336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45953.815755208336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45953.815755208336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45953.815755208336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45953.815755208336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45953.815755208336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45953.815755208336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45953.815755208336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45953.815755208336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45953.815755208336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45953.815755208336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45953.815755208336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45953.815755208336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45953.815755208336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45953.815755208336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45953.815755208336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45953.815755208336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45953.815755208336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45953.815755208336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45953.815755208336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45953.815755439813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45953.815755439813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45953.815755439813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45953.815755439813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45953.815755439813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45953.815755439813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45953.815755439813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45953.815755439813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45953.815755439813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45953.815755439813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45953.815755439813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45953.815755439813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45953.815755439813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45953.815755439813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45953.815755439813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45953.815755439813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45953.815755439813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45953.815755439813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45953.815755439813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45953.815755439813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45953.815755439813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45953.815755439813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45953.815755439813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45953.815755439813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45953.815755439813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45953.815755439813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45953.815755439813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45953.815755439813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45953.815755439813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45953.815755439813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45953.815755439813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45953.815755439813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45953.815755439813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45953.815755439813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45953.815755439813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45953.815755439813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45953.815755439813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45953.815755439813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45953.815755439813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45953.815755439813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45953.815755439813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45953.815755439813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45953.815755439813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45953.815755439813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45953.815755439813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45953.815755439813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45953.815755439813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45953.815755439813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45953.815755439813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45953.815755439813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45953.815755439813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45953.815755439813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45953.815755439813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45953.815755439813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45953.815755439813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45953.815755439813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45953.815755439813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45953.815755439813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45953.815755439813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45953.815755439813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45953.815755439813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45953.815755439813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45953.815755439813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45953.815755439813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45953.815755439813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45953.815755439813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45953.815755439813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45953.815755439813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45953.815755439813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45953.815755439813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45953.815755439813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45953.815755439813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45953.815755439813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45953.815755439813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45953.815755439813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45953.815755439813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45953.815755439813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45953.815755439813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45953.815755439813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45953.815755439813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45953.815755439813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45953.815755439813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45953.815755439813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45953.815755439813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45953.815755439813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45953.815755439813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45953.815755439813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45953.815755439813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45953.815755439813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45953.815755439813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45953.815755439813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45953.815755439813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45953.815755439813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45953.815755439813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45953.815755439813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45953.815755439813</v>
      </c>
      <c r="H491" s="161"/>
      <c r="I491" s="160" t="str">
        <f>IFERROR(VLOOKUP(D491,DB!A:F,6,0),"")</f>
        <v/>
      </c>
      <c r="J491" s="160" t="str">
        <f>IFERROR(VLOOKUP(D491,DB!A:G,7,0),"")</f>
        <v/>
      </c>
      <c r="K491" s="160"/>
      <c r="L491" s="160" t="str">
        <f>IFERROR(VLOOKUP(D491,DB!A:I,9,0),"")</f>
        <v/>
      </c>
    </row>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601" ht="15"/>
    <row r="602" ht="15"/>
    <row r="604" ht="15"/>
    <row r="605" ht="15"/>
    <row r="606" ht="15"/>
    <row r="607" ht="15"/>
    <row r="609" ht="15"/>
    <row r="610" ht="15"/>
    <row r="617" ht="15"/>
    <row r="618" ht="15"/>
    <row r="619" ht="15"/>
    <row r="620" ht="15"/>
    <row r="621" ht="15"/>
    <row r="622" ht="15"/>
    <row r="625" ht="15"/>
    <row r="626" ht="15"/>
    <row r="627" ht="15"/>
    <row r="628" ht="15"/>
    <row r="629" ht="15"/>
    <row r="630" ht="15"/>
    <row r="631" ht="15"/>
    <row r="632" ht="15"/>
    <row r="633" ht="15"/>
    <row r="634" ht="15"/>
    <row r="635" ht="15"/>
    <row r="636"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730" ht="15"/>
    <row r="731" ht="15"/>
    <row r="732" ht="15"/>
    <row r="733" ht="15"/>
    <row r="734" ht="15"/>
    <row r="735" ht="15"/>
    <row r="736" ht="15"/>
    <row r="737" ht="15"/>
    <row r="738" ht="15"/>
    <row r="739"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1029" ht="15"/>
    <row r="1030" ht="15"/>
    <row r="1031" ht="15"/>
    <row r="1032" ht="15"/>
    <row r="1033" ht="15"/>
    <row r="1034"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7" ht="15"/>
    <row r="1098" ht="15"/>
    <row r="1104" ht="15"/>
    <row r="1105" ht="15"/>
    <row r="1107" ht="15"/>
    <row r="1108" ht="15"/>
    <row r="1109" ht="15"/>
    <row r="1110" ht="15"/>
    <row r="1111" ht="15"/>
    <row r="1112" ht="15"/>
    <row r="1113"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6" ht="15"/>
    <row r="1187" ht="15"/>
    <row r="1188" ht="15"/>
    <row r="1189" ht="15"/>
    <row r="1190" ht="15"/>
    <row r="1191" ht="15"/>
    <row r="1192" ht="15"/>
    <row r="1193" ht="15"/>
    <row r="1194" ht="15"/>
    <row r="1195" ht="15"/>
    <row r="1196" ht="15"/>
    <row r="1197" ht="15"/>
    <row r="1198" ht="15"/>
    <row r="1199"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52" ht="15"/>
    <row r="1253" ht="15"/>
    <row r="1256" ht="15"/>
    <row r="1257" ht="15"/>
    <row r="1258" ht="15"/>
    <row r="1259" ht="15"/>
    <row r="1260" ht="15"/>
    <row r="1261" ht="15"/>
    <row r="1262" ht="15"/>
    <row r="1263" ht="15"/>
    <row r="1266" ht="15"/>
    <row r="1267" ht="15"/>
    <row r="1268" ht="15"/>
    <row r="1269" ht="15"/>
    <row r="1270" ht="15"/>
    <row r="1271" ht="15"/>
    <row r="1272" ht="15"/>
    <row r="1273" ht="15"/>
    <row r="1274" ht="15"/>
    <row r="1275" ht="15"/>
    <row r="1276" ht="15"/>
    <row r="1277" ht="15"/>
    <row r="1279" ht="15"/>
    <row r="1280" ht="15"/>
    <row r="1281" ht="15"/>
    <row r="1284" ht="15"/>
    <row r="1286" ht="15"/>
    <row r="1288" ht="15"/>
    <row r="1291" ht="15"/>
    <row r="1292" ht="15"/>
    <row r="1293" ht="15"/>
    <row r="1295" ht="15"/>
    <row r="1297" ht="15"/>
    <row r="1298" ht="15"/>
    <row r="1299" ht="15"/>
    <row r="1300" ht="15"/>
    <row r="1301" ht="15"/>
    <row r="1303" ht="15"/>
    <row r="1304" ht="15"/>
    <row r="1305" ht="15"/>
    <row r="1306" ht="15"/>
    <row r="1308" ht="15"/>
    <row r="1310" ht="15"/>
    <row r="1311" ht="15"/>
    <row r="1313" ht="15"/>
    <row r="1314" ht="15"/>
    <row r="1315" ht="15"/>
    <row r="1316" ht="15"/>
    <row r="1318" ht="15"/>
    <row r="1320" ht="15"/>
    <row r="1321" ht="15"/>
    <row r="1324" ht="15"/>
  </sheetData>
  <dataValidations count="2">
    <dataValidation allowBlank="1" showInputMessage="1" showErrorMessage="1" sqref="E1" xr:uid="{920C6338-E771-4DAE-8C89-92A9093EA4DE}"/>
    <dataValidation type="list" allowBlank="1" showInputMessage="1" showErrorMessage="1" sqref="E2:E4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39105</v>
      </c>
      <c r="B2" s="105" t="str">
        <f>IFERROR(VLOOKUP(D2,DB!A:K,11,0),"")</f>
        <v>R6</v>
      </c>
      <c r="C2" s="107">
        <v>3</v>
      </c>
      <c r="D2" s="105" t="s">
        <v>38954</v>
      </c>
      <c r="E2" s="108" t="s">
        <v>39081</v>
      </c>
      <c r="F2" s="109">
        <v>45953.75675925926</v>
      </c>
      <c r="G2" s="78">
        <f ca="1">IFERROR(NOW()-F2,"-")</f>
        <v>5.8995833329390734E-2</v>
      </c>
      <c r="H2" s="109">
        <v>45953.740046296298</v>
      </c>
      <c r="I2" s="105" t="str">
        <f>IFERROR(VLOOKUP(D2,DB!A:F,6,0),"")</f>
        <v>SCECO</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45953.81575509259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45953.81575509259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45953.81575509259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45953.81575509259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45953.81575509259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45953.81575509259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45953.81575509259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45953.81575509259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45953.81575509259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45953.81575509259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45953.81575509259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45953.81575509259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45953.81575509259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45953.81575509259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45953.81575509259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45953.81575509259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45953.81575509259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45953.81575509259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45953.81575509259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45953.81575509259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45953.81575509259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45953.81575509259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45953.81575509259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45953.81575509259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45953.81575509259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45953.81575509259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45953.81575509259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45953.81575509259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45953.81575509259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45953.81575509259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45953.81575509259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45953.81575509259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45953.81575509259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45953.81575509259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45953.81575509259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45953.81575509259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45953.81575509259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45953.81575509259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45953.81575509259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45953.81575509259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45953.81575509259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45953.81575509259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45953.81575509259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45953.815755208336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45953.815755208336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45953.815755208336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45953.815755208336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45953.815755208336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45953.815755208336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45953.815755208336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45953.815755208336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45953.815755208336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45953.815755208336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45953.815755208336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45953.815755208336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45953.815755208336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45953.815755208336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45953.815755208336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45953.815755208336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45953.815755208336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45953.815755208336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45953.815755208336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45953.815755208336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45953.815755208336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45953.815755208336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45953.815755208336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45953.815755208336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45953.815755208336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45953.815755208336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45953.815755208336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45953.815755208336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45953.815755208336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45953.815755208336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45953.815755208336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45953.815755208336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45953.815755208336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45953.815755208336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45953.815755208336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45953.815755208336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45953.815755208336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45953.815755208336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45953.815755208336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45953.815755208336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45953.815755208336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45953.815755208336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45953.815755208336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45953.815755208336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45953.815755208336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45953.815755208336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45953.815755208336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45953.815755208336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45953.815755208336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45953.815755208336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45953.815755208336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45953.815755208336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45953.815755208336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45953.815755208336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45953.815755208336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45953.815755208336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45953.815755208336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45953.815755208336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45953.815755208336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45953.815755208336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45953.815755208336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45953.815755208336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45953.815755208336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45953.815755208336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45953.815755208336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45953.815755208336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45953.815755208336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45953.815755208336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45953.815755208336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45953.815755208336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45953.815755208336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45953.815755208336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45953.815755208336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45953.815755208336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45953.815755208336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45953.815755208336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45953.815755208336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45953.815755208336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45953.815755208336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45953.815755208336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45953.815755208336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45953.815755208336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45953.815755208336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45953.815755208336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45953.815755208336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45953.815755208336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45953.815755208336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45953.815755208336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45953.815755208336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45953.815755208336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45953.815755208336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45953.815755208336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45953.815755208336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45953.815755208336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45953.815755208336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45953.815755208336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45953.815755208336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45953.815755208336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45953.815755208336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45953.815755208336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45953.815755208336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45953.815755208336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45953.815755208336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45953.815755208336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45953.815755208336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45953.815755208336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45953.815755208336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45953.815755208336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45953.815755208336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45953.815755208336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45953.815755208336</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2025-10-23T16:34:46Z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