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85" documentId="13_ncr:1_{F6CB121F-512D-4AA6-A0C1-0FB36C537598}" xr6:coauthVersionLast="47" xr6:coauthVersionMax="47" xr10:uidLastSave="{875D0412-B673-47BC-B55A-8C0BC16087FB}"/>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5" i="3"/>
  <c r="G6" i="3"/>
  <c r="G7" i="3"/>
  <c r="G8" i="3"/>
  <c r="I3" i="4"/>
  <c r="J3" i="4"/>
  <c r="I3" i="6"/>
  <c r="I4" i="6"/>
  <c r="L5" i="3"/>
  <c r="J5" i="3"/>
  <c r="I5" i="3"/>
  <c r="B5"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L2" i="3"/>
  <c r="L3" i="3"/>
  <c r="L4"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J2" i="3"/>
  <c r="J3" i="3"/>
  <c r="J4"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I2" i="3"/>
  <c r="I3" i="3"/>
  <c r="I4"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<sst xmlns="http://schemas.openxmlformats.org/spreadsheetml/2006/main" count="178585" uniqueCount="39075">
  <si>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</si>
  <si>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</si>
  <si>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</si>
  <si>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</si>
  <si>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</si>
  <si>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</si>
  <si>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</si>
  <si>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</si>
  <si>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</si>
  <si>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</si>
  <si>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</si>
  <si>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</si>
  <si>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</si>
  <si>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</si>
  <si>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</si>
  <si>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</si>
  <si>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</si>
  <si>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</si>
  <si>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</si>
  <si>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</si>
  <si>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</si>
  <si>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</si>
  <si>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</si>
  <si>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</si>
  <si>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</si>
  <si>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</si>
  <si>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</si>
  <si>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</si>
  <si>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</si>
  <si>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</si>
  <si>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</si>
  <si>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</si>
  <si>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</si>
  <si>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</si>
  <si>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</si>
  <si>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</si>
  <si>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</si>
  <si>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</si>
  <si>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</si>
  <si>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</si>
  <si>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</si>
  <si>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</si>
  <si>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</si>
  <si>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</si>
  <si>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</si>
  <si>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</si>
  <si>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</si>
  <si>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</si>
  <si>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</si>
  <si>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</si>
  <si>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</si>
  <si>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</si>
  <si>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</si>
  <si>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</si>
  <si>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</si>
  <si>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</si>
  <si>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</si>
  <si>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</si>
  <si>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</si>
  <si>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</si>
  <si>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</si>
  <si>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</si>
  <si>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</si>
  <si>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</si>
  <si>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</si>
  <si>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</si>
  <si>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</si>
  <si>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</si>
  <si>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</si>
  <si>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</si>
  <si>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</si>
  <si>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</si>
  <si>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</si>
  <si>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</si>
  <si>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</si>
  <si>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</si>
  <si>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</si>
  <si>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</si>
  <si>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</si>
  <si>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</si>
  <si>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</si>
  <si>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</si>
  <si>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</si>
  <si>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</si>
  <si>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</si>
  <si>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</si>
  <si>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</si>
  <si>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</si>
  <si>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</si>
  <si>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</si>
  <si>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</si>
  <si>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</si>
  <si>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</si>
  <si>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</si>
  <si>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</si>
  <si>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</si>
  <si>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</si>
  <si>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</si>
  <si>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</si>
  <si>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</si>
  <si>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</si>
  <si>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</si>
  <si>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</si>
  <si>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</si>
  <si>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</si>
  <si>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</si>
  <si>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</si>
  <si>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</si>
  <si>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</si>
  <si>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</si>
  <si>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</si>
  <si>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</si>
  <si>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</si>
  <si>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</si>
  <si>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</si>
  <si>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</si>
  <si>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</si>
  <si>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</si>
  <si>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</si>
  <si>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</si>
  <si>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</si>
  <si>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</si>
  <si>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</si>
  <si>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</si>
  <si>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</si>
  <si>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</si>
  <si>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</si>
  <si>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</si>
  <si>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</si>
  <si>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</si>
  <si>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</si>
  <si>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</si>
  <si>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</si>
  <si>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</si>
  <si>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</si>
  <si>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</si>
  <si>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</si>
  <si>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</si>
  <si>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</si>
  <si>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</si>
  <si>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</si>
  <si>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</si>
  <si>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</si>
  <si>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</si>
  <si>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</si>
  <si>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</si>
  <si>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</si>
  <si>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</si>
  <si>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</si>
  <si>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</si>
  <si>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</si>
  <si>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</si>
  <si>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</si>
  <si>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</si>
  <si>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</si>
  <si>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</si>
  <si>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</si>
  <si>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</si>
  <si>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</si>
  <si>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</si>
  <si>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</si>
  <si>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</si>
  <si>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</si>
  <si>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</si>
  <si>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</si>
  <si>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</si>
  <si>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</si>
  <si>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</si>
  <si>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</si>
  <si>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</si>
  <si>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</si>
  <si>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</si>
  <si>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</si>
  <si>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</si>
  <si>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</si>
  <si>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</si>
  <si>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</si>
  <si>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</si>
  <si>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</si>
  <si>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</si>
  <si>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</si>
  <si>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</si>
  <si>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</si>
  <si>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</si>
  <si>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</si>
  <si>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</si>
  <si>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</si>
  <si>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</si>
  <si>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</si>
  <si>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</si>
  <si>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</si>
  <si>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</si>
  <si>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</si>
  <si>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</si>
  <si>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</si>
  <si>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</si>
  <si>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</si>
  <si>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</si>
  <si>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</si>
  <si>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</si>
  <si>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</si>
  <si>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</si>
  <si>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</si>
  <si>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</si>
  <si>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</si>
  <si>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</si>
  <si>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</si>
  <si>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</si>
  <si>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</si>
  <si>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</si>
  <si>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</si>
  <si>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</si>
  <si>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</si>
  <si>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</si>
  <si>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</si>
  <si>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</si>
  <si>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</si>
  <si>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</si>
  <si>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</si>
  <si>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</si>
  <si>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</si>
  <si>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</si>
  <si>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</si>
  <si>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</si>
  <si>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</si>
  <si>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</si>
  <si>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</si>
  <si>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</si>
  <si>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</si>
  <si>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</si>
  <si>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</si>
  <si>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</si>
  <si>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</si>
  <si>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</si>
  <si>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</si>
  <si>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</si>
  <si>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</si>
  <si>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</si>
  <si>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</si>
  <si>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</si>
  <si>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</si>
  <si>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</si>
  <si>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</si>
  <si>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</si>
  <si>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</si>
  <si>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</si>
  <si>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</si>
  <si>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</si>
  <si>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</si>
  <si>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</si>
  <si>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</si>
  <si>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</si>
  <si>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</si>
  <si>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</si>
  <si>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</si>
  <si>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</si>
  <si>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</si>
  <si>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</si>
  <si>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</si>
  <si>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</si>
  <si>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</si>
  <si>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</si>
  <si>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</si>
  <si>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</si>
  <si>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</si>
  <si>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</si>
  <si>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</si>
  <si>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</si>
  <si>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</si>
  <si>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</si>
  <si>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</si>
  <si>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</si>
  <si>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</si>
  <si>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</si>
  <si>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</si>
  <si>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</si>
  <si>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</si>
  <si>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</si>
  <si>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</si>
  <si>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</si>
  <si>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</si>
  <si>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</si>
  <si>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</si>
  <si>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</si>
  <si>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</si>
  <si>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</si>
  <si>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</si>
  <si>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</si>
  <si>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</si>
  <si>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</si>
  <si>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</si>
  <si>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</si>
  <si>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</si>
  <si>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</si>
  <si>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</si>
  <si>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</si>
  <si>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</si>
  <si>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</si>
  <si>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</si>
  <si>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</si>
  <si>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</si>
  <si>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</si>
  <si>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</si>
  <si>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</si>
  <si>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</si>
  <si>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</si>
  <si>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</si>
  <si>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</si>
  <si>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</si>
  <si>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</si>
  <si>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</si>
  <si>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</si>
  <si>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</si>
  <si>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</si>
  <si>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</si>
  <si>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</si>
  <si>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</si>
  <si>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</si>
  <si>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</si>
  <si>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</si>
  <si>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</si>
  <si>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</si>
  <si>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</si>
  <si>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</si>
  <si>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</si>
  <si>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</si>
  <si>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</si>
  <si>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</si>
  <si>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</si>
  <si>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</si>
  <si>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</si>
  <si>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</si>
  <si>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</si>
  <si>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</si>
  <si>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</si>
  <si>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</si>
  <si>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</si>
  <si>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</si>
  <si>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</si>
  <si>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</si>
  <si>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</si>
  <si>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</si>
  <si>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</si>
  <si>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</si>
  <si>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</si>
  <si>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</si>
  <si>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</si>
  <si>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</si>
  <si>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</si>
  <si>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</si>
  <si>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</si>
  <si>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</si>
  <si>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</si>
  <si>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</si>
  <si>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</si>
  <si>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</si>
  <si>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</si>
  <si>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</si>
  <si>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</si>
  <si>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</si>
  <si>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</si>
  <si>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</si>
  <si>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</si>
  <si>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</si>
  <si>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</si>
  <si>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</si>
  <si>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</si>
  <si>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</si>
  <si>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</si>
  <si>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</si>
  <si>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</si>
  <si>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</si>
  <si>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</si>
  <si>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</si>
  <si>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</si>
  <si>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</si>
  <si>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</si>
  <si>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</si>
  <si>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</si>
  <si>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</si>
  <si>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</si>
  <si>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</si>
  <si>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</si>
  <si>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</si>
  <si>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</si>
  <si>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</si>
  <si>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</si>
  <si>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</si>
  <si>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</si>
  <si>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</si>
  <si>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</si>
  <si>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</si>
  <si>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</si>
  <si>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</si>
  <si>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</si>
  <si>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</si>
  <si>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</si>
  <si>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</si>
  <si>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</si>
  <si>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</si>
  <si>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</si>
  <si>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</si>
  <si>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</si>
  <si>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</si>
  <si>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</si>
  <si>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</si>
  <si>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</si>
  <si>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</si>
  <si>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</si>
  <si>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</si>
  <si>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</si>
  <si>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</si>
  <si>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</si>
  <si>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</si>
  <si>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</si>
  <si>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</si>
  <si>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</si>
  <si>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</si>
  <si>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</si>
  <si>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</si>
  <si>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</si>
  <si>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</si>
  <si>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</si>
  <si>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</si>
  <si>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</si>
  <si>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</si>
  <si>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</si>
  <si>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</si>
  <si>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</si>
  <si>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</si>
  <si>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</si>
  <si>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</si>
  <si>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</si>
  <si>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</si>
  <si>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</si>
  <si>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</si>
  <si>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</si>
  <si>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</si>
  <si>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</si>
  <si>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</si>
  <si>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</si>
  <si>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</si>
  <si>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</si>
  <si>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</si>
  <si>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</si>
  <si>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</si>
  <si>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</si>
  <si>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</si>
  <si>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</si>
  <si>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</si>
  <si>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</si>
  <si>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</si>
  <si>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</si>
  <si>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</si>
  <si>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</si>
  <si>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</si>
  <si>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</si>
  <si>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</si>
  <si>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</si>
  <si>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</si>
  <si>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</si>
  <si>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</si>
  <si>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</si>
  <si>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</si>
  <si>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</si>
  <si>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</si>
  <si>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</si>
  <si>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</si>
  <si>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</si>
  <si>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</si>
  <si>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</si>
  <si>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</si>
  <si>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</si>
  <si>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</si>
  <si>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</si>
  <si>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</si>
  <si>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</si>
  <si>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</si>
  <si>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</si>
  <si>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</si>
  <si>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</si>
  <si>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</si>
  <si>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</si>
  <si>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</si>
  <si>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</si>
  <si>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</si>
  <si>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</si>
  <si>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</si>
  <si>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</si>
  <si>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</si>
  <si>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</si>
  <si>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</si>
  <si>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</si>
  <si>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</si>
  <si>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</si>
  <si>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</si>
  <si>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</si>
  <si>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</si>
  <si>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</si>
  <si>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</si>
  <si>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</si>
  <si>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</si>
  <si>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</si>
  <si>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</si>
  <si>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</si>
  <si>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</si>
  <si>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</si>
  <si>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</si>
  <si>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</si>
  <si>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</si>
  <si>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</si>
  <si>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</si>
  <si>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</si>
  <si>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</si>
  <si>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</si>
  <si>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</si>
  <si>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</si>
  <si>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</si>
  <si>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</si>
  <si>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</si>
  <si>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</si>
  <si>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</si>
  <si>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</si>
  <si>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</si>
  <si>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</si>
  <si>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</si>
  <si>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</si>
  <si>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</si>
  <si>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</si>
  <si>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</si>
  <si>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</si>
  <si>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</si>
  <si>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</si>
  <si>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</si>
  <si>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</si>
  <si>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</si>
  <si>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</si>
  <si>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</si>
  <si>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</si>
  <si>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</si>
  <si>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</si>
  <si>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</si>
  <si>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</si>
  <si>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</si>
  <si>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</si>
  <si>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</si>
  <si>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</si>
  <si>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</si>
  <si>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</si>
  <si>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</si>
  <si>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</si>
  <si>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</si>
  <si>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</si>
  <si>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</si>
  <si>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</si>
  <si>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</si>
  <si>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</si>
  <si>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</si>
  <si>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</si>
  <si>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</si>
  <si>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</si>
  <si>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</si>
  <si>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</si>
  <si>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</si>
  <si>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</si>
  <si>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</si>
  <si>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</si>
  <si>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</si>
  <si>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</si>
  <si>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</si>
  <si>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</si>
  <si>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</si>
  <si>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</si>
  <si>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</si>
  <si>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</si>
  <si>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</si>
  <si>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</si>
  <si>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</si>
  <si>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</si>
  <si>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</si>
  <si>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</si>
  <si>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</si>
  <si>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</si>
  <si>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</si>
  <si>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</si>
  <si>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</si>
  <si>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</si>
  <si>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</si>
  <si>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</si>
  <si>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</si>
  <si>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</si>
  <si>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</si>
  <si>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</si>
  <si>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</si>
  <si>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</si>
  <si>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</si>
  <si>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</si>
  <si>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</si>
  <si>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</si>
  <si>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</si>
  <si>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</si>
  <si>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</si>
  <si>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</si>
  <si>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</si>
  <si>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</si>
  <si>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</si>
  <si>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</si>
  <si>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</si>
  <si>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</si>
  <si>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</si>
  <si>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</si>
  <si>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</si>
  <si>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</si>
  <si>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</si>
  <si>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</si>
  <si>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</si>
  <si>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</si>
  <si>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</si>
  <si>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</si>
  <si>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</si>
  <si>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</si>
  <si>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</si>
  <si>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</si>
  <si>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</si>
  <si>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</si>
  <si>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</si>
  <si>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</si>
  <si>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</si>
  <si>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</si>
  <si>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</si>
  <si>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</si>
  <si>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</si>
  <si>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</si>
  <si>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</si>
  <si>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</si>
  <si>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</si>
  <si>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</si>
  <si>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</si>
  <si>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</si>
  <si>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</si>
  <si>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</si>
  <si>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</si>
  <si>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</si>
  <si>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</si>
  <si>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</si>
  <si>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</si>
  <si>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</si>
  <si>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</si>
  <si>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</si>
  <si>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</si>
  <si>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</si>
  <si>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</si>
  <si>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</si>
  <si>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</si>
  <si>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</si>
  <si>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</si>
  <si>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</si>
  <si>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</si>
  <si>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</si>
  <si>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</si>
  <si>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</si>
  <si>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</si>
  <si>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</si>
  <si>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</si>
  <si>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</si>
  <si>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</si>
  <si>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</si>
  <si>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</si>
  <si>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</si>
  <si>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</si>
  <si>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</si>
  <si>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</si>
  <si>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</si>
  <si>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</si>
  <si>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</si>
  <si>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</si>
  <si>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</si>
  <si>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</si>
  <si>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</si>
  <si>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</si>
  <si>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</si>
  <si>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</si>
  <si>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</si>
  <si>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</si>
  <si>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</si>
  <si>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</si>
  <si>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</si>
  <si>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</si>
  <si>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</si>
  <si>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</si>
  <si>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</si>
  <si>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</si>
  <si>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</si>
  <si>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</si>
  <si>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</si>
  <si>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</si>
  <si>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</si>
  <si>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</si>
  <si>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</si>
  <si>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</si>
  <si>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</si>
  <si>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</si>
  <si>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</si>
  <si>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</si>
  <si>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</si>
  <si>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</si>
  <si>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</si>
  <si>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</si>
  <si>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</si>
  <si>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</si>
  <si>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</si>
  <si>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</si>
  <si>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</si>
  <si>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</si>
  <si>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</si>
  <si>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</si>
  <si>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</si>
  <si>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</si>
  <si>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</si>
  <si>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</si>
  <si>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</si>
  <si>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</si>
  <si>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</si>
  <si>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</si>
  <si>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</si>
  <si>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</si>
  <si>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</si>
  <si>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</si>
  <si>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</si>
  <si>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</si>
  <si>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</si>
  <si>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</si>
  <si>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</si>
  <si>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</si>
  <si>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</si>
  <si>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</si>
  <si>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</si>
  <si>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</si>
  <si>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</si>
  <si>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</si>
  <si>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</si>
  <si>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</si>
  <si>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</si>
  <si>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</si>
  <si>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</si>
  <si>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</si>
  <si>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</si>
  <si>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</si>
  <si>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</si>
  <si>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</si>
  <si>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</si>
  <si>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</si>
  <si>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</si>
  <si>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</si>
  <si>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</si>
  <si>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</si>
  <si>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</si>
  <si>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</si>
  <si>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</si>
  <si>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</si>
  <si>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</si>
  <si>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</si>
  <si>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</si>
  <si>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</si>
  <si>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</si>
  <si>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</si>
  <si>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</si>
  <si>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</si>
  <si>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</si>
  <si>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</si>
  <si>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</si>
  <si>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</si>
  <si>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</si>
  <si>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</si>
  <si>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</si>
  <si>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</si>
  <si>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</si>
  <si>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</si>
  <si>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</si>
  <si>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</si>
  <si>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</si>
  <si>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</si>
  <si>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</si>
  <si>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</si>
  <si>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</si>
  <si>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</si>
  <si>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</si>
  <si>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</si>
  <si>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</si>
  <si>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</si>
  <si>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</si>
  <si>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</si>
  <si>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</si>
  <si>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</si>
  <si>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</si>
  <si>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</si>
  <si>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</si>
  <si>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</si>
  <si>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</si>
  <si>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</si>
  <si>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</si>
  <si>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</si>
  <si>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</si>
  <si>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</si>
  <si>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</si>
  <si>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</si>
  <si>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</si>
  <si>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</si>
  <si>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</si>
  <si>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</si>
  <si>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</si>
  <si>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</si>
  <si>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</si>
  <si>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</si>
  <si>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</si>
  <si>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</si>
  <si>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</si>
  <si>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</si>
  <si>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</si>
  <si>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</si>
  <si>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</si>
  <si>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</si>
  <si>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</si>
  <si>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</si>
  <si>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</si>
  <si>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</si>
  <si>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</si>
  <si>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</si>
  <si>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</si>
  <si>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</si>
  <si>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</si>
  <si>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</si>
  <si>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</si>
  <si>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</si>
  <si>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</si>
  <si>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</si>
  <si>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</si>
  <si>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</si>
  <si>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</si>
  <si>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</si>
  <si>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</si>
  <si>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</si>
  <si>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</si>
  <si>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</si>
  <si>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</si>
  <si>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</si>
  <si>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</si>
  <si>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</si>
  <si>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</si>
  <si>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</si>
  <si>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</si>
  <si>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</si>
  <si>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</si>
  <si>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</si>
  <si>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</si>
  <si>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</si>
  <si>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</si>
  <si>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</si>
  <si>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</si>
  <si>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</si>
  <si>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</si>
  <si>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</si>
  <si>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</si>
  <si>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</si>
  <si>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</si>
  <si>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</si>
  <si>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</si>
  <si>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</si>
  <si>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</si>
  <si>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</si>
  <si>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</si>
  <si>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</si>
  <si>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</si>
  <si>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</si>
  <si>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</si>
  <si>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</si>
  <si>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</si>
  <si>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</si>
  <si>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</si>
  <si>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</si>
  <si>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</si>
  <si>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</si>
  <si>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</si>
  <si>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</si>
  <si>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</si>
  <si>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</si>
  <si>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</si>
  <si>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</si>
  <si>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</si>
  <si>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</si>
  <si>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</si>
  <si>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</si>
  <si>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</si>
  <si>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</si>
  <si>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</si>
  <si>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</si>
  <si>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</si>
  <si>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</si>
  <si>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</si>
  <si>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</si>
  <si>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</si>
  <si>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</si>
  <si>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</si>
  <si>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</si>
  <si>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</si>
  <si>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</si>
  <si>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</si>
  <si>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</si>
  <si>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</si>
  <si>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</si>
  <si>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</si>
  <si>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</si>
  <si>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</si>
  <si>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</si>
  <si>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</si>
  <si>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</si>
  <si>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</si>
  <si>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</si>
  <si>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</si>
  <si>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</si>
  <si>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</si>
  <si>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</si>
  <si>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</si>
  <si>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</si>
  <si>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</si>
  <si>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</si>
  <si>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</si>
  <si>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</si>
  <si>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</si>
  <si>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</si>
  <si>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</si>
  <si>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</si>
  <si>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</si>
  <si>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</si>
  <si>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</si>
  <si>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</si>
  <si>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</si>
  <si>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</si>
  <si>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</si>
  <si>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</si>
  <si>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</si>
  <si>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</si>
  <si>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</si>
  <si>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</si>
  <si>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</si>
  <si>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</si>
  <si>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</si>
  <si>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</si>
  <si>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</si>
  <si>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</si>
  <si>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</si>
  <si>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</si>
  <si>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</si>
  <si>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</si>
  <si>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</si>
  <si>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</si>
  <si>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</si>
  <si>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</si>
  <si>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</si>
  <si>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</si>
  <si>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</si>
  <si>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</si>
  <si>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</si>
  <si>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</si>
  <si>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</si>
  <si>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</si>
  <si>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</si>
  <si>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</si>
  <si>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</si>
  <si>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</si>
  <si>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</si>
  <si>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</si>
  <si>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</si>
  <si>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</si>
  <si>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</si>
  <si>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</si>
  <si>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</si>
  <si>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</si>
  <si>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</si>
  <si>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</si>
  <si>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</si>
  <si>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</si>
  <si>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</si>
  <si>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</si>
  <si>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</si>
  <si>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</si>
  <si>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</si>
  <si>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</si>
  <si>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</si>
  <si>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</si>
  <si>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</si>
  <si>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</si>
  <si>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</si>
  <si>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</si>
  <si>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</si>
  <si>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</si>
  <si>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</si>
  <si>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</si>
  <si>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</si>
  <si>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</si>
  <si>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</si>
  <si>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</si>
  <si>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</si>
  <si>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</si>
  <si>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</si>
  <si>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</si>
  <si>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</si>
  <si>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</si>
  <si>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</si>
  <si>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</si>
  <si>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</si>
  <si>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</si>
  <si>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</si>
  <si>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</si>
  <si>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</si>
  <si>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</si>
  <si>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</si>
  <si>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</si>
  <si>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</si>
  <si>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</si>
  <si>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</si>
  <si>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</si>
  <si>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</si>
  <si>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</si>
  <si>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</si>
  <si>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</si>
  <si>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</si>
  <si>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</si>
  <si>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</si>
  <si>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</si>
  <si>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</si>
  <si>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</si>
  <si>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</si>
  <si>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</si>
  <si>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</si>
  <si>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</si>
  <si>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</si>
  <si>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</si>
  <si>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</si>
  <si>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</si>
  <si>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</si>
  <si>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</si>
  <si>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</si>
  <si>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</si>
  <si>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</si>
  <si>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</si>
  <si>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</si>
  <si>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</si>
  <si>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</si>
  <si>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</si>
  <si>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</si>
  <si>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</si>
  <si>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</si>
  <si>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</si>
  <si>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</si>
  <si>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</si>
  <si>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</si>
  <si>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</si>
  <si>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</si>
  <si>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</si>
  <si>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</si>
  <si>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</si>
  <si>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</si>
  <si>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</si>
  <si>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</si>
  <si>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</si>
  <si>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</si>
  <si>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</si>
  <si>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</si>
  <si>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</si>
  <si>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</si>
  <si>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</si>
  <si>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</si>
  <si>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</si>
  <si>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</si>
  <si>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</si>
  <si>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</si>
  <si>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</si>
  <si>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</si>
  <si>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</si>
  <si>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</si>
  <si>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</si>
  <si>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</si>
  <si>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</si>
  <si>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</si>
  <si>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</si>
  <si>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</si>
  <si>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</si>
  <si>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</si>
  <si>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</si>
  <si>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</si>
  <si>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</si>
  <si>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</si>
  <si>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</si>
  <si>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</si>
  <si>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</si>
  <si>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</si>
  <si>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</si>
  <si>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</si>
  <si>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</si>
  <si>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</si>
  <si>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</si>
  <si>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</si>
  <si>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</si>
  <si>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</si>
  <si>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</si>
  <si>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</si>
  <si>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</si>
  <si>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</si>
  <si>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</si>
  <si>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</si>
  <si>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</si>
  <si>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</si>
  <si>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</si>
  <si>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</si>
  <si>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</si>
  <si>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</si>
  <si>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</si>
  <si>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</si>
  <si>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</si>
  <si>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</si>
  <si>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</si>
  <si>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</si>
  <si>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</si>
  <si>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</si>
  <si>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</si>
  <si>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</si>
  <si>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</si>
  <si>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</si>
  <si>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</si>
  <si>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</si>
  <si>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</si>
  <si>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</si>
  <si>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</si>
  <si>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</si>
  <si>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</si>
  <si>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</si>
  <si>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</si>
  <si>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</si>
  <si>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</si>
  <si>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</si>
  <si>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</si>
  <si>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</si>
  <si>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</si>
  <si>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</si>
  <si>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</si>
  <si>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</si>
  <si>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</si>
  <si>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</si>
  <si>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</si>
  <si>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</si>
  <si>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</si>
  <si>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</si>
  <si>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</si>
  <si>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</si>
  <si>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</si>
  <si>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</si>
  <si>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</si>
  <si>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</si>
  <si>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</si>
  <si>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</si>
  <si>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</si>
  <si>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</si>
  <si>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</si>
  <si>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</si>
  <si>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</si>
  <si>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</si>
  <si>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</si>
  <si>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</si>
  <si>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</si>
  <si>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</si>
  <si>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</si>
  <si>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</si>
  <si>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</si>
  <si>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</si>
  <si>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</si>
  <si>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</si>
  <si>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</si>
  <si>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</si>
  <si>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</si>
  <si>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</si>
  <si>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</si>
  <si>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</si>
  <si>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</si>
  <si>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</si>
  <si>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</si>
  <si>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</si>
  <si>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</si>
  <si>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</si>
  <si>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</si>
  <si>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</si>
  <si>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</si>
  <si>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</si>
  <si>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</si>
  <si>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</si>
  <si>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</si>
  <si>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</si>
  <si>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</si>
  <si>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</si>
  <si>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</si>
  <si>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</si>
  <si>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</si>
  <si>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</si>
  <si>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</si>
  <si>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</si>
  <si>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</si>
  <si>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</si>
  <si>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</si>
  <si>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</si>
  <si>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</si>
  <si>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</si>
  <si>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</si>
  <si>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</si>
  <si>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</si>
  <si>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</si>
  <si>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</si>
  <si>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</si>
  <si>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</si>
  <si>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</si>
  <si>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</si>
  <si>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</si>
  <si>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</si>
  <si>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</si>
  <si>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</si>
  <si>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</si>
  <si>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</si>
  <si>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</si>
  <si>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</si>
  <si>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</si>
  <si>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</si>
  <si>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</si>
  <si>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</si>
  <si>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</si>
  <si>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</si>
  <si>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</si>
  <si>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</si>
  <si>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</si>
  <si>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</si>
  <si>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</si>
  <si>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</si>
  <si>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</si>
  <si>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</si>
  <si>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</si>
  <si>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</si>
  <si>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</si>
  <si>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</si>
  <si>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</si>
  <si>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</si>
  <si>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</si>
  <si>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</si>
  <si>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</si>
  <si>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</si>
  <si>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</si>
  <si>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</si>
  <si>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</si>
  <si>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</si>
  <si>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</si>
  <si>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</si>
  <si>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</si>
  <si>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</si>
  <si>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</si>
  <si>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</si>
  <si>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</si>
  <si>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</si>
  <si>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</si>
  <si>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</si>
  <si>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</si>
  <si>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</si>
  <si>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</si>
  <si>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</si>
  <si>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</si>
  <si>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</si>
  <si>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</si>
  <si>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</si>
  <si>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</si>
  <si>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</si>
  <si>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</si>
  <si>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</si>
  <si>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</si>
  <si>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</si>
  <si>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</si>
  <si>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</si>
  <si>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</si>
  <si>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</si>
  <si>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</si>
  <si>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</si>
  <si>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</si>
  <si>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</si>
  <si>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</si>
  <si>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</si>
  <si>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</si>
  <si>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</si>
  <si>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</si>
  <si>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</si>
  <si>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</si>
  <si>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</si>
  <si>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</si>
  <si>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</si>
  <si>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</si>
  <si>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</si>
  <si>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</si>
  <si>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</si>
  <si>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</si>
  <si>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</si>
  <si>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</si>
  <si>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</si>
  <si>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</si>
  <si>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</si>
  <si>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</si>
  <si>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</si>
  <si>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</si>
  <si>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</si>
  <si>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</si>
  <si>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</si>
  <si>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</si>
  <si>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</si>
  <si>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</si>
  <si>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</si>
  <si>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</si>
  <si>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</si>
  <si>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</si>
  <si>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</si>
  <si>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</si>
  <si>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</si>
  <si>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</si>
  <si>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</si>
  <si>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</si>
  <si>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</si>
  <si>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</si>
  <si>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</si>
  <si>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</si>
  <si>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</si>
  <si>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</si>
  <si>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</si>
  <si>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</si>
  <si>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</si>
  <si>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</si>
  <si>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</si>
  <si>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</si>
  <si>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</si>
  <si>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</si>
  <si>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</si>
  <si>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</si>
  <si>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</si>
  <si>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</si>
  <si>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</si>
  <si>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</si>
  <si>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</si>
  <si>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</si>
  <si>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</si>
  <si>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</si>
  <si>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</si>
  <si>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</si>
  <si>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</si>
  <si>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</si>
  <si>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</si>
  <si>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</si>
  <si>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</si>
  <si>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</si>
  <si>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</si>
  <si>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</si>
  <si>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</si>
  <si>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</si>
  <si>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</si>
  <si>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</si>
  <si>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</si>
  <si>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</si>
  <si>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</si>
  <si>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</si>
  <si>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</si>
  <si>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</si>
  <si>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</si>
  <si>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</si>
  <si>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</si>
  <si>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</si>
  <si>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</si>
  <si>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</si>
  <si>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</si>
  <si>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</si>
  <si>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</si>
  <si>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</si>
  <si>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</si>
  <si>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</si>
  <si>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</si>
  <si>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</si>
  <si>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</si>
  <si>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</si>
  <si>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</si>
  <si>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</si>
  <si>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</si>
  <si>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</si>
  <si>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</si>
  <si>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</si>
  <si>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</si>
  <si>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</si>
  <si>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</si>
  <si>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</si>
  <si>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</si>
  <si>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</si>
  <si>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</si>
  <si>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</si>
  <si>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</si>
  <si>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</si>
  <si>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</si>
  <si>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</si>
  <si>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</si>
  <si>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</si>
  <si>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</si>
  <si>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</si>
  <si>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</si>
  <si>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</si>
  <si>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</si>
  <si>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</si>
  <si>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</si>
  <si>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</si>
  <si>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</si>
  <si>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</si>
  <si>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</si>
  <si>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</si>
  <si>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</si>
  <si>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</si>
  <si>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</si>
  <si>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</si>
  <si>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</si>
  <si>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</si>
  <si>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</si>
  <si>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</si>
  <si>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</si>
  <si>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</si>
  <si>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</si>
  <si>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</si>
  <si>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</si>
  <si>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</si>
  <si>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</si>
  <si>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</si>
  <si>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</si>
  <si>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</si>
  <si>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</si>
  <si>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</si>
  <si>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</si>
  <si>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</si>
  <si>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</si>
  <si>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</si>
  <si>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</si>
  <si>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</si>
  <si>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</si>
  <si>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</si>
  <si>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</si>
  <si>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</si>
  <si>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</si>
  <si>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</si>
  <si>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</si>
  <si>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</si>
  <si>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</si>
  <si>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</si>
  <si>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</si>
  <si>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</si>
  <si>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</si>
  <si>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</si>
  <si>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</si>
  <si>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</si>
  <si>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</si>
  <si>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</si>
  <si>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</si>
  <si>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</si>
  <si>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</si>
  <si>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</si>
  <si>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</si>
  <si>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</si>
  <si>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</si>
  <si>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</si>
  <si>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</si>
  <si>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</si>
  <si>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</si>
  <si>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</si>
  <si>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</si>
  <si>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</si>
  <si>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</si>
  <si>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</si>
  <si>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</si>
  <si>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</si>
  <si>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</si>
  <si>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</si>
  <si>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</si>
  <si>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</si>
  <si>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</si>
  <si>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</si>
  <si>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</si>
  <si>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</si>
  <si>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</si>
  <si>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</si>
  <si>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</si>
  <si>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</si>
  <si>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</si>
  <si>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</si>
  <si>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</si>
  <si>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</si>
  <si>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</si>
  <si>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</si>
  <si>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</si>
  <si>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</si>
  <si>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</si>
  <si>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</si>
  <si>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</si>
  <si>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</si>
  <si>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</si>
  <si>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</si>
  <si>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</si>
  <si>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</si>
  <si>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</si>
  <si>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</si>
  <si>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</si>
  <si>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</si>
  <si>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</si>
  <si>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</si>
  <si>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</si>
  <si>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</si>
  <si>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</si>
  <si>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</si>
  <si>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</si>
  <si>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</si>
  <si>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</si>
  <si>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</si>
  <si>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</si>
  <si>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</si>
  <si>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</si>
  <si>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</si>
  <si>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</si>
  <si>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</si>
  <si>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</si>
  <si>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</si>
  <si>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</si>
  <si>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</si>
  <si>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</si>
  <si>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</si>
  <si>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</si>
  <si>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</si>
  <si>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</si>
  <si>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</si>
  <si>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</si>
  <si>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</si>
  <si>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</si>
  <si>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</si>
  <si>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</si>
  <si>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</si>
  <si>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</si>
  <si>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</si>
  <si>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</si>
  <si>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</si>
  <si>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</si>
  <si>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</si>
  <si>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</si>
  <si>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</si>
  <si>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</si>
  <si>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</si>
  <si>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</si>
  <si>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</si>
  <si>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</si>
  <si>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</si>
  <si>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</si>
  <si>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</si>
  <si>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</si>
  <si>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</si>
  <si>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</si>
  <si>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</si>
  <si>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</si>
  <si>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</si>
  <si>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</si>
  <si>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</si>
  <si>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</si>
  <si>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</si>
  <si>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</si>
  <si>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</si>
  <si>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</si>
  <si>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</si>
  <si>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</si>
  <si>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</si>
  <si>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</si>
  <si>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</si>
  <si>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</si>
  <si>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</si>
  <si>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</si>
  <si>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</si>
  <si>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</si>
  <si>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</si>
  <si>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</si>
  <si>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</si>
  <si>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</si>
  <si>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</si>
  <si>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</si>
  <si>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</si>
  <si>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</si>
  <si>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</si>
  <si>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</si>
  <si>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</si>
  <si>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</si>
  <si>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</si>
  <si>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</si>
  <si>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</si>
  <si>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</si>
  <si>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</si>
  <si>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</si>
  <si>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</si>
  <si>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</si>
  <si>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</si>
  <si>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</si>
  <si>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</si>
  <si>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</si>
  <si>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</si>
  <si>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</si>
  <si>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</si>
  <si>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</si>
  <si>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</si>
  <si>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</si>
  <si>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</si>
  <si>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</si>
  <si>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</si>
  <si>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</si>
  <si>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</si>
  <si>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</si>
  <si>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</si>
  <si>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</si>
  <si>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</si>
  <si>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</si>
  <si>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</si>
  <si>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</si>
  <si>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</si>
  <si>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</si>
  <si>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</si>
  <si>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</si>
  <si>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</si>
  <si>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</si>
  <si>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</si>
  <si>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</si>
  <si>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</si>
  <si>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</si>
  <si>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</si>
  <si>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</si>
  <si>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</si>
  <si>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</si>
  <si>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</si>
  <si>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</si>
  <si>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</si>
  <si>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</si>
  <si>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</si>
  <si>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</si>
  <si>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</si>
  <si>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</si>
  <si>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</si>
  <si>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</si>
  <si>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</si>
  <si>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</si>
  <si>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</si>
  <si>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</si>
  <si>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</si>
  <si>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</si>
  <si>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</si>
  <si>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</si>
  <si>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</si>
  <si>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</si>
  <si>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</si>
  <si>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</si>
  <si>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</si>
  <si>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</si>
  <si>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</si>
  <si>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</si>
  <si>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</si>
  <si>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</si>
  <si>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</si>
  <si>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</si>
  <si>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</si>
  <si>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</si>
  <si>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</si>
  <si>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</si>
  <si>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</si>
  <si>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</si>
  <si>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</si>
  <si>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</si>
  <si>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</si>
  <si>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</si>
  <si>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</si>
  <si>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</si>
  <si>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</si>
  <si>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</si>
  <si>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</si>
  <si>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</si>
  <si>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</si>
  <si>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</si>
  <si>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</si>
  <si>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</si>
  <si>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</si>
  <si>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</si>
  <si>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</si>
  <si>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</si>
  <si>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</si>
  <si>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</si>
  <si>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</si>
  <si>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</si>
  <si>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</si>
  <si>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</si>
  <si>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</si>
  <si>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</si>
  <si>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</si>
  <si>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</si>
  <si>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</si>
  <si>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</si>
  <si>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</si>
  <si>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</si>
  <si>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</si>
  <si>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</si>
  <si>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</si>
  <si>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</si>
  <si>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</si>
  <si>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</si>
  <si>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</si>
  <si>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</si>
  <si>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</si>
  <si>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</si>
  <si>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</si>
  <si>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</si>
  <si>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</si>
  <si>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</si>
  <si>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</si>
  <si>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</si>
  <si>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</si>
  <si>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</si>
  <si>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</si>
  <si>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</si>
  <si>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</si>
  <si>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</si>
  <si>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</si>
  <si>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</si>
  <si>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</si>
  <si>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</si>
  <si>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</si>
  <si>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</si>
  <si>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</si>
  <si>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</si>
  <si>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</si>
  <si>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</si>
  <si>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</si>
  <si>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</si>
  <si>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</si>
  <si>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</si>
  <si>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</si>
  <si>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</si>
  <si>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</si>
  <si>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</si>
  <si>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</si>
  <si>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</si>
  <si>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</si>
  <si>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</si>
  <si>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</si>
  <si>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</si>
  <si>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</si>
  <si>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</si>
  <si>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</si>
  <si>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</si>
  <si>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</si>
  <si>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</si>
  <si>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</si>
  <si>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</si>
  <si>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</si>
  <si>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</si>
  <si>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</si>
  <si>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</si>
  <si>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</si>
  <si>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</si>
  <si>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</si>
  <si>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</si>
  <si>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</si>
  <si>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</si>
  <si>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</si>
  <si>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</si>
  <si>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</si>
  <si>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</si>
  <si>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</si>
  <si>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</si>
  <si>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</si>
  <si>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</si>
  <si>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</si>
  <si>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</si>
  <si>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</si>
  <si>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</si>
  <si>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</si>
  <si>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</si>
  <si>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</si>
  <si>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</si>
  <si>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</si>
  <si>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</si>
  <si>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</si>
  <si>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</si>
  <si>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</si>
  <si>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</si>
  <si>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</si>
  <si>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</si>
  <si>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</si>
  <si>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</si>
  <si>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</si>
  <si>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</si>
  <si>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</si>
  <si>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</si>
  <si>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</si>
  <si>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</si>
  <si>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</si>
  <si>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</si>
  <si>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</si>
  <si>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</si>
  <si>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</si>
  <si>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</si>
  <si>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</si>
  <si>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</si>
  <si>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</si>
  <si>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</si>
  <si>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</si>
  <si>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</si>
  <si>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</si>
  <si>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</si>
  <si>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</si>
  <si>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</si>
  <si>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</si>
  <si>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</si>
  <si>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</si>
  <si>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</si>
  <si>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</si>
  <si>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</si>
  <si>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</si>
  <si>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</si>
  <si>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</si>
  <si>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</si>
  <si>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</si>
  <si>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</si>
  <si>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</si>
  <si>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</si>
  <si>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</si>
  <si>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</si>
  <si>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</si>
  <si>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</si>
  <si>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</si>
  <si>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</si>
  <si>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</si>
  <si>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</si>
  <si>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</si>
  <si>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</si>
  <si>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</si>
  <si>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</si>
  <si>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</si>
  <si>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</si>
  <si>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</si>
  <si>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</si>
  <si>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</si>
  <si>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</si>
  <si>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</si>
  <si>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</si>
  <si>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</si>
  <si>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</si>
  <si>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</si>
  <si>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</si>
  <si>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</si>
  <si>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</si>
  <si>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</si>
  <si>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</si>
  <si>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</si>
  <si>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</si>
  <si>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</si>
  <si>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</si>
  <si>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</si>
  <si>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</si>
  <si>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</si>
  <si>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</si>
  <si>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</si>
  <si>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</si>
  <si>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</si>
  <si>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</si>
  <si>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</si>
  <si>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</si>
  <si>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</si>
  <si>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</si>
  <si>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</si>
  <si>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</si>
  <si>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</si>
  <si>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</si>
  <si>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</si>
  <si>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</si>
  <si>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</si>
  <si>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</si>
  <si>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</si>
  <si>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</si>
  <si>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</si>
  <si>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</si>
  <si>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</si>
  <si>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</si>
  <si>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</si>
  <si>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</si>
  <si>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</si>
  <si>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</si>
  <si>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</si>
  <si>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</si>
  <si>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</si>
  <si>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</si>
  <si>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</si>
  <si>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</si>
  <si>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</si>
  <si>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</si>
  <si>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</si>
  <si>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</si>
  <si>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</si>
  <si>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</si>
  <si>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</si>
  <si>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</si>
  <si>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</si>
  <si>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</si>
  <si>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</si>
  <si>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</si>
  <si>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</si>
  <si>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</si>
  <si>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</si>
  <si>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</si>
  <si>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</si>
  <si>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</si>
  <si>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</si>
  <si>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</si>
  <si>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</si>
  <si>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</si>
  <si>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</si>
  <si>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</si>
  <si>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</si>
  <si>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</si>
  <si>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</si>
  <si>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</si>
  <si>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</si>
  <si>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</si>
  <si>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</si>
  <si>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</si>
  <si>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</si>
  <si>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</si>
  <si>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</si>
  <si>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</si>
  <si>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</si>
  <si>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</si>
  <si>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</si>
  <si>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</si>
  <si>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</si>
  <si>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</si>
  <si>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</si>
  <si>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</si>
  <si>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</si>
  <si>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</si>
  <si>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</si>
  <si>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</si>
  <si>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</si>
  <si>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</si>
  <si>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</si>
  <si>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</si>
  <si>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</si>
  <si>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</si>
  <si>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</si>
  <si>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</si>
  <si>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</si>
  <si>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</si>
  <si>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</si>
  <si>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</si>
  <si>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</si>
  <si>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</si>
  <si>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</si>
  <si>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</si>
  <si>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</si>
  <si>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</si>
  <si>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</si>
  <si>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</si>
  <si>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</si>
  <si>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</si>
  <si>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</si>
  <si>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</si>
  <si>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</si>
  <si>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</si>
  <si>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</si>
  <si>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</si>
  <si>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</si>
  <si>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</si>
  <si>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</si>
  <si>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</si>
  <si>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</si>
  <si>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</si>
  <si>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</si>
  <si>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</si>
  <si>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</si>
  <si>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</si>
  <si>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</si>
  <si>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</si>
  <si>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</si>
  <si>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</si>
  <si>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</si>
  <si>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</si>
  <si>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</si>
  <si>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</si>
  <si>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</si>
  <si>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</si>
  <si>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</si>
  <si>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</si>
  <si>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</si>
  <si>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</si>
  <si>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</si>
  <si>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</si>
  <si>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</si>
  <si>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</si>
  <si>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</si>
  <si>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</si>
  <si>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</si>
  <si>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</si>
  <si>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</si>
  <si>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</si>
  <si>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</si>
  <si>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</si>
  <si>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</si>
  <si>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</si>
  <si>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</si>
  <si>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</si>
  <si>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</si>
  <si>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</si>
  <si>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</si>
  <si>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</si>
  <si>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</si>
  <si>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</si>
  <si>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</si>
  <si>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</si>
  <si>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</si>
  <si>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</si>
  <si>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</si>
  <si>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</si>
  <si>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</si>
  <si>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</si>
  <si>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</si>
  <si>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</si>
  <si>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</si>
  <si>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</si>
  <si>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</si>
  <si>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</si>
  <si>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</si>
  <si>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</si>
  <si>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</si>
  <si>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</si>
  <si>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</si>
  <si>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</si>
  <si>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</si>
  <si>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</si>
  <si>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</si>
  <si>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</si>
  <si>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</si>
  <si>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</si>
  <si>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</si>
  <si>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</si>
  <si>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</si>
  <si>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</si>
  <si>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</si>
  <si>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</si>
  <si>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</si>
  <si>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</si>
  <si>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</si>
  <si>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</si>
  <si>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</si>
  <si>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</si>
  <si>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</si>
  <si>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</si>
  <si>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</si>
  <si>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</si>
  <si>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</si>
  <si>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</si>
  <si>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</si>
  <si>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</si>
  <si>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</si>
  <si>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</si>
  <si>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</si>
  <si>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</si>
  <si>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</si>
  <si>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</si>
  <si>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</si>
  <si>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</si>
  <si>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</si>
  <si>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</si>
  <si>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</si>
  <si>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</si>
  <si>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</si>
  <si>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</si>
  <si>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</si>
  <si>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</si>
  <si>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</si>
  <si>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</si>
  <si>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</si>
  <si>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</si>
  <si>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</si>
  <si>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</si>
  <si>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</si>
  <si>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</si>
  <si>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</si>
  <si>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</si>
  <si>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</si>
  <si>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</si>
  <si>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</si>
  <si>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</si>
  <si>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</si>
  <si>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</si>
  <si>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</si>
  <si>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</si>
  <si>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</si>
  <si>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</si>
  <si>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</si>
  <si>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</si>
  <si>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</si>
  <si>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</si>
  <si>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</si>
  <si>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</si>
  <si>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</si>
  <si>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</si>
  <si>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</si>
  <si>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</si>
  <si>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</si>
  <si>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</si>
  <si>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</si>
  <si>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</si>
  <si>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</si>
  <si>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</si>
  <si>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</si>
  <si>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</si>
  <si>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</si>
  <si>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</si>
  <si>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</si>
  <si>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</si>
  <si>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</si>
  <si>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</si>
  <si>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</si>
  <si>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</si>
  <si>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</si>
  <si>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</si>
  <si>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</si>
  <si>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</si>
  <si>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</si>
  <si>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</si>
  <si>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</si>
  <si>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</si>
  <si>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</si>
  <si>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</si>
  <si>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</si>
  <si>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</si>
  <si>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</si>
  <si>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</si>
  <si>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</si>
  <si>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</si>
  <si>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</si>
  <si>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</si>
  <si>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</si>
  <si>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</si>
  <si>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</si>
  <si>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</si>
  <si>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</si>
  <si>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</si>
  <si>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</si>
  <si>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</si>
  <si>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</si>
  <si>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</si>
  <si>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</si>
  <si>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</si>
  <si>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</si>
  <si>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</si>
  <si>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</si>
  <si>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</si>
  <si>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</si>
  <si>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</si>
  <si>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</si>
  <si>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</si>
  <si>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</si>
  <si>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</si>
  <si>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</si>
  <si>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</si>
  <si>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</si>
  <si>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</si>
  <si>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</si>
  <si>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</si>
  <si>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</si>
  <si>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</si>
  <si>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</si>
  <si>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</si>
  <si>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</si>
  <si>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</si>
  <si>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</si>
  <si>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</si>
  <si>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</si>
  <si>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</si>
  <si>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</si>
  <si>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</si>
  <si>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</si>
  <si>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</si>
  <si>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</si>
  <si>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</si>
  <si>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</si>
  <si>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</si>
  <si>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</si>
  <si>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</si>
  <si>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</si>
  <si>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</si>
  <si>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</si>
  <si>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</si>
  <si>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</si>
  <si>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</si>
  <si>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</si>
  <si>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</si>
  <si>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</si>
  <si>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</si>
  <si>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</si>
  <si>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</si>
  <si>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</si>
  <si>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</si>
  <si>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</si>
  <si>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</si>
  <si>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</si>
  <si>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</si>
  <si>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</si>
  <si>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</si>
  <si>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</si>
  <si>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</si>
  <si>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</si>
  <si>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</si>
  <si>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</si>
  <si>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</si>
  <si>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</si>
  <si>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</si>
  <si>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</si>
  <si>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</si>
  <si>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</si>
  <si>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</si>
  <si>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</si>
  <si>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</si>
  <si>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</si>
  <si>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</si>
  <si>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</si>
  <si>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</si>
  <si>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</si>
  <si>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</si>
  <si>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</si>
  <si>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</si>
  <si>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</si>
  <si>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</si>
  <si>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</si>
  <si>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</si>
  <si>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</si>
  <si>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</si>
  <si>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</si>
  <si>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</si>
  <si>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</si>
  <si>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</si>
  <si>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</si>
  <si>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</si>
  <si>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</si>
  <si>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</si>
  <si>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</si>
  <si>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</si>
  <si>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</si>
  <si>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</si>
  <si>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</si>
  <si>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</si>
  <si>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</si>
  <si>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</si>
  <si>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</si>
  <si>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</si>
  <si>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</si>
  <si>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</si>
  <si>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</si>
  <si>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</si>
  <si>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</si>
  <si>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</si>
  <si>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</si>
  <si>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</si>
  <si>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</si>
  <si>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</si>
  <si>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</si>
  <si>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</si>
  <si>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</si>
  <si>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</si>
  <si>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</si>
  <si>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</si>
  <si>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</si>
  <si>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</si>
  <si>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</si>
  <si>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</si>
  <si>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</si>
  <si>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</si>
  <si>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</si>
  <si>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</si>
  <si>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</si>
  <si>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</si>
  <si>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</si>
  <si>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</si>
  <si>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</si>
  <si>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</si>
  <si>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</si>
  <si>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</si>
  <si>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</si>
  <si>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</si>
  <si>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</si>
  <si>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</si>
  <si>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</si>
  <si>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</si>
  <si>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</si>
  <si>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</si>
  <si>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</si>
  <si>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</si>
  <si>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</si>
  <si>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</si>
  <si>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</si>
  <si>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</si>
  <si>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</si>
  <si>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</si>
  <si>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</si>
  <si>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</si>
  <si>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</si>
  <si>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</si>
  <si>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</si>
  <si>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</si>
  <si>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</si>
  <si>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</si>
  <si>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</si>
  <si>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</si>
  <si>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</si>
  <si>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</si>
  <si>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</si>
  <si>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</si>
  <si>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</si>
  <si>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</si>
  <si>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</si>
  <si>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</si>
  <si>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</si>
  <si>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</si>
  <si>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</si>
  <si>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</si>
  <si>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</si>
  <si>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</si>
  <si>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</si>
  <si>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</si>
  <si>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</si>
  <si>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</si>
  <si>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</si>
  <si>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</si>
  <si>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</si>
  <si>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</si>
  <si>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</si>
  <si>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</si>
  <si>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</si>
  <si>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</si>
  <si>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</si>
  <si>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</si>
  <si>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</si>
  <si>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</si>
  <si>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</si>
  <si>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</si>
  <si>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</si>
  <si>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</si>
  <si>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</si>
  <si>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</si>
  <si>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</si>
  <si>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</si>
  <si>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</si>
  <si>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</si>
  <si>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</si>
  <si>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</si>
  <si>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</si>
  <si>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</si>
  <si>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</si>
  <si>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</si>
  <si>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</si>
  <si>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</si>
  <si>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</si>
  <si>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</si>
  <si>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</si>
  <si>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</si>
  <si>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</si>
  <si>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</si>
  <si>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</si>
  <si>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</si>
  <si>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</si>
  <si>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</si>
  <si>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</si>
  <si>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</si>
  <si>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</si>
  <si>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</si>
  <si>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</si>
  <si>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</si>
  <si>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</si>
  <si>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</si>
  <si>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</si>
  <si>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</si>
  <si>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</si>
  <si>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</si>
  <si>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</si>
  <si>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</si>
  <si>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</si>
  <si>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</si>
  <si>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</si>
  <si>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</si>
  <si>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</si>
  <si>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</si>
  <si>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</si>
  <si>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</si>
  <si>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</si>
  <si>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</si>
  <si>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</si>
  <si>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</si>
  <si>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</si>
  <si>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</si>
  <si>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</si>
  <si>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</si>
  <si>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</si>
  <si>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</si>
  <si>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</si>
  <si>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</si>
  <si>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</si>
  <si>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</si>
  <si>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</si>
  <si>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</si>
  <si>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</si>
  <si>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</si>
  <si>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</si>
  <si>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</si>
  <si>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</si>
  <si>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</si>
  <si>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</si>
  <si>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</si>
  <si>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</si>
  <si>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</si>
  <si>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</si>
  <si>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</si>
  <si>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</si>
  <si>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</si>
  <si>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</si>
  <si>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</si>
  <si>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</si>
  <si>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</si>
  <si>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</si>
  <si>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</si>
  <si>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</si>
  <si>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</si>
  <si>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</si>
  <si>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</si>
  <si>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</si>
  <si>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</si>
  <si>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</si>
  <si>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</si>
  <si>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</si>
  <si>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</si>
  <si>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</si>
  <si>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</si>
  <si>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</si>
  <si>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</si>
  <si>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</si>
  <si>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</si>
  <si>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</si>
  <si>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</si>
  <si>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</si>
  <si>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</si>
  <si>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</si>
  <si>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</si>
  <si>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</si>
  <si>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</si>
  <si>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</si>
  <si>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</si>
  <si>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</si>
  <si>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</si>
  <si>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</si>
  <si>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</si>
  <si>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</si>
  <si>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</si>
  <si>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</si>
  <si>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</si>
  <si>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</si>
  <si>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</si>
  <si>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</si>
  <si>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</si>
  <si>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</si>
  <si>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</si>
  <si>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</si>
  <si>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</si>
  <si>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</si>
  <si>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</si>
  <si>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</si>
  <si>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</si>
  <si>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</si>
  <si>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</si>
  <si>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</si>
  <si>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</si>
  <si>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</si>
  <si>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</si>
  <si>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</si>
  <si>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</si>
  <si>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</si>
  <si>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</si>
  <si>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</si>
  <si>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</si>
  <si>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</si>
  <si>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</si>
  <si>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</si>
  <si>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</si>
  <si>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</si>
  <si>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</si>
  <si>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</si>
  <si>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</si>
  <si>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</si>
  <si>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</si>
  <si>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</si>
  <si>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</si>
  <si>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</si>
  <si>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</si>
  <si>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</si>
  <si>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</si>
  <si>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</si>
  <si>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</si>
  <si>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</si>
  <si>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</si>
  <si>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</si>
  <si>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</si>
  <si>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</si>
  <si>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</si>
  <si>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</si>
  <si>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</si>
  <si>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</si>
  <si>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</si>
  <si>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</si>
  <si>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</si>
  <si>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</si>
  <si>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</si>
  <si>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</si>
  <si>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</si>
  <si>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</si>
  <si>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</si>
  <si>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</si>
  <si>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</si>
  <si>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</si>
  <si>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</si>
  <si>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</si>
  <si>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</si>
  <si>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</si>
  <si>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</si>
  <si>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</si>
  <si>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</si>
  <si>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</si>
  <si>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</si>
  <si>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</si>
  <si>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</si>
  <si>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</si>
  <si>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</si>
  <si>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</si>
  <si>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</si>
  <si>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</si>
  <si>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</si>
  <si>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</si>
  <si>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</si>
  <si>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</si>
  <si>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</si>
  <si>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</si>
  <si>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</si>
  <si>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</si>
  <si>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</si>
  <si>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</si>
  <si>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</si>
  <si>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</si>
  <si>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</si>
  <si>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</si>
  <si>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</si>
  <si>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</si>
  <si>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</si>
  <si>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</si>
  <si>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</si>
  <si>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</si>
  <si>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</si>
  <si>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</si>
  <si>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</si>
  <si>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</si>
  <si>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</si>
  <si>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</si>
  <si>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</si>
  <si>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</si>
  <si>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</si>
  <si>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</si>
  <si>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</si>
  <si>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</si>
  <si>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</si>
  <si>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</si>
  <si>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</si>
  <si>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</si>
  <si>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</si>
  <si>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</si>
  <si>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</si>
  <si>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</si>
  <si>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</si>
  <si>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</si>
  <si>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</si>
  <si>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</si>
  <si>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</si>
  <si>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</si>
  <si>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</si>
  <si>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</si>
  <si>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</si>
  <si>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</si>
  <si>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</si>
  <si>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</si>
  <si>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</si>
  <si>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</si>
  <si>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</si>
  <si>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</si>
  <si>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</si>
  <si>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</si>
  <si>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</si>
  <si>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</si>
  <si>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</si>
  <si>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</si>
  <si>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</si>
  <si>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</si>
  <si>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</si>
  <si>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</si>
  <si>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</si>
  <si>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</si>
  <si>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</si>
  <si>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</si>
  <si>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</si>
  <si>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</si>
  <si>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</si>
  <si>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</si>
  <si>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</si>
  <si>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</si>
  <si>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</si>
  <si>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</si>
  <si>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</si>
  <si>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</si>
  <si>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</si>
  <si>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</si>
  <si>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</si>
  <si>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</si>
  <si>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</si>
  <si>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</si>
  <si>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</si>
  <si>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</si>
  <si>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</si>
  <si>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</si>
  <si>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</si>
  <si>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</si>
  <si>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</si>
  <si>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</si>
  <si>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</si>
  <si>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</si>
  <si>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</si>
  <si>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</si>
  <si>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</si>
  <si>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</si>
  <si>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</si>
  <si>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</si>
  <si>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</si>
  <si>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</si>
  <si>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</si>
  <si>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</si>
  <si>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</si>
  <si>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</si>
  <si>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</si>
  <si>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</si>
  <si>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</si>
  <si>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</si>
  <si>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</si>
  <si>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</si>
  <si>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</si>
  <si>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</si>
  <si>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</si>
  <si>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</si>
  <si>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</si>
  <si>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</si>
  <si>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</si>
  <si>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</si>
  <si>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</si>
  <si>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</si>
  <si>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</si>
  <si>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</si>
  <si>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</si>
  <si>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</si>
  <si>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</si>
  <si>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</si>
  <si>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</si>
  <si>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</si>
  <si>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</si>
  <si>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</si>
  <si>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</si>
  <si>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</si>
  <si>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</si>
  <si>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</si>
  <si>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</si>
  <si>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</si>
  <si>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</si>
  <si>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</si>
  <si>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</si>
  <si>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</si>
  <si>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</si>
  <si>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</si>
  <si>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</si>
  <si>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</si>
  <si>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</si>
  <si>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</si>
  <si>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</si>
  <si>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</si>
  <si>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</si>
  <si>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</si>
  <si>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</si>
  <si>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</si>
  <si>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</si>
  <si>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</si>
  <si>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</si>
  <si>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</si>
  <si>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</si>
  <si>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</si>
  <si>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</si>
  <si>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</si>
  <si>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</si>
  <si>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</si>
  <si>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</si>
  <si>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</si>
  <si>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</si>
  <si>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</si>
  <si>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</si>
  <si>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</si>
  <si>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</si>
  <si>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</si>
  <si>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</si>
  <si>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</si>
  <si>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</si>
  <si>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</si>
  <si>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</si>
  <si>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</si>
  <si>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</si>
  <si>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</si>
  <si>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</si>
  <si>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</si>
  <si>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</si>
  <si>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</si>
  <si>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</si>
  <si>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</si>
  <si>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</si>
  <si>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</si>
  <si>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</si>
  <si>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</si>
  <si>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</si>
  <si>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</si>
  <si>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</si>
  <si>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</si>
  <si>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</si>
  <si>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</si>
  <si>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</si>
  <si>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</si>
  <si>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</si>
  <si>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</si>
  <si>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</si>
  <si>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</si>
  <si>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</si>
  <si>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</si>
  <si>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</si>
  <si>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</si>
  <si>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</si>
  <si>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</si>
  <si>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</si>
  <si>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</si>
  <si>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</si>
  <si>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</si>
  <si>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</si>
  <si>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</si>
  <si>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</si>
  <si>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</si>
  <si>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</si>
  <si>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</si>
  <si>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</si>
  <si>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</si>
  <si>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</si>
  <si>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</si>
  <si>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</si>
  <si>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</si>
  <si>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</si>
  <si>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</si>
  <si>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</si>
  <si>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</si>
  <si>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</si>
  <si>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</si>
  <si>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</si>
  <si>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</si>
  <si>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</si>
  <si>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</si>
  <si>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</si>
  <si>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</si>
  <si>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</si>
  <si>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</si>
  <si>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</si>
  <si>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</si>
  <si>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</si>
  <si>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</si>
  <si>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</si>
  <si>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</si>
  <si>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</si>
  <si>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</si>
  <si>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</si>
  <si>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</si>
  <si>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</si>
  <si>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</si>
  <si>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</si>
  <si>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</si>
  <si>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</si>
  <si>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</si>
  <si>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</si>
  <si>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</si>
  <si>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</si>
  <si>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</si>
  <si>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</si>
  <si>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</si>
  <si>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</si>
  <si>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</si>
  <si>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</si>
  <si>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</si>
  <si>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</si>
  <si>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</si>
  <si>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</si>
  <si>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</si>
  <si>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</si>
  <si>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</si>
  <si>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</si>
  <si>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</si>
  <si>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</si>
  <si>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</si>
  <si>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</si>
  <si>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</si>
  <si>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</si>
  <si>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</si>
  <si>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</si>
  <si>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</si>
  <si>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</si>
  <si>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</si>
  <si>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</si>
  <si>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</si>
  <si>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</si>
  <si>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</si>
  <si>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</si>
  <si>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</si>
  <si>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</si>
  <si>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</si>
  <si>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</si>
  <si>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</si>
  <si>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</si>
  <si>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</si>
  <si>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</si>
  <si>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</si>
  <si>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</si>
  <si>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</si>
  <si>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</si>
  <si>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</si>
  <si>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</si>
  <si>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</si>
  <si>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</si>
  <si>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</si>
  <si>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</si>
  <si>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</si>
  <si>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</si>
  <si>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</si>
  <si>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</si>
  <si>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</si>
  <si>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</si>
  <si>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</si>
  <si>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</si>
  <si>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</si>
  <si>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</si>
  <si>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</si>
  <si>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</si>
  <si>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</si>
  <si>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</si>
  <si>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</si>
  <si>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</si>
  <si>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</si>
  <si>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</si>
  <si>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</si>
  <si>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</si>
  <si>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</si>
  <si>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</si>
  <si>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</si>
  <si>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</si>
  <si>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</si>
  <si>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</si>
  <si>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</si>
  <si>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</si>
  <si>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</si>
  <si>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</si>
  <si>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</si>
  <si>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</si>
  <si>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</si>
  <si>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</si>
  <si>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</si>
  <si>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</si>
  <si>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</si>
  <si>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</si>
  <si>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</si>
  <si>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</si>
  <si>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</si>
  <si>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</si>
  <si>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</si>
  <si>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</si>
  <si>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</si>
  <si>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</si>
  <si>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</si>
  <si>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</si>
  <si>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</si>
  <si>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</si>
  <si>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</si>
  <si>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</si>
  <si>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</si>
  <si>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</si>
  <si>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</si>
  <si>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</si>
  <si>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</si>
  <si>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</si>
  <si>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</si>
  <si>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</si>
  <si>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</si>
  <si>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</si>
  <si>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</si>
  <si>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</si>
  <si>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</si>
  <si>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</si>
  <si>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</si>
  <si>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</si>
  <si>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</si>
  <si>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</si>
  <si>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</si>
  <si>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</si>
  <si>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</si>
  <si>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</si>
  <si>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</si>
  <si>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</si>
  <si>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</si>
  <si>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</si>
  <si>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</si>
  <si>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</si>
  <si>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</si>
  <si>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</si>
  <si>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</si>
  <si>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</si>
  <si>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</si>
  <si>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</si>
  <si>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</si>
  <si>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</si>
  <si>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</si>
  <si>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</si>
  <si>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</si>
  <si>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</si>
  <si>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</si>
  <si>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</si>
  <si>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</si>
  <si>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</si>
  <si>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</si>
  <si>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</si>
  <si>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</si>
  <si>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</si>
  <si>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</si>
  <si>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</si>
  <si>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</si>
  <si>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</si>
  <si>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</si>
  <si>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</si>
  <si>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</si>
  <si>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</si>
  <si>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</si>
  <si>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</si>
  <si>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</si>
  <si>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</si>
  <si>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</si>
  <si>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</si>
  <si>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</si>
  <si>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</si>
  <si>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</si>
  <si>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</si>
  <si>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</si>
  <si>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</si>
  <si>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</si>
  <si>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</si>
  <si>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</si>
  <si>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</si>
  <si>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</si>
  <si>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</si>
  <si>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</si>
  <si>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</si>
  <si>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</si>
  <si>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</si>
  <si>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</si>
  <si>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</si>
  <si>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</si>
  <si>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</si>
  <si>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</si>
  <si>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</si>
  <si>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</si>
  <si>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</si>
  <si>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</si>
  <si>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</si>
  <si>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</si>
  <si>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</si>
  <si>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</si>
  <si>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</si>
  <si>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</si>
  <si>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</si>
  <si>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</si>
  <si>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</si>
  <si>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</si>
  <si>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</si>
  <si>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</si>
  <si>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</si>
  <si>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</si>
  <si>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</si>
  <si>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</si>
  <si>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</si>
  <si>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</si>
  <si>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</si>
  <si>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</si>
  <si>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</si>
  <si>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</si>
  <si>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</si>
  <si>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</si>
  <si>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</si>
  <si>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</si>
  <si>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</si>
  <si>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</si>
  <si>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</si>
  <si>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</si>
  <si>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</si>
  <si>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</si>
  <si>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</si>
  <si>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</si>
  <si>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</si>
  <si>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</si>
  <si>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</si>
  <si>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</si>
  <si>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</si>
  <si>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</si>
  <si>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</si>
  <si>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</si>
  <si>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</si>
  <si>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</si>
  <si>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</si>
  <si>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</si>
  <si>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</si>
  <si>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</si>
  <si>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</si>
  <si>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</si>
  <si>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</si>
  <si>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</si>
  <si>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</si>
  <si>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</si>
  <si>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</si>
  <si>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</si>
  <si>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</si>
  <si>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</si>
  <si>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</si>
  <si>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</si>
  <si>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</si>
  <si>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</si>
  <si>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</si>
  <si>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</si>
  <si>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</si>
  <si>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</si>
  <si>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</si>
  <si>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</si>
  <si>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</si>
  <si>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</si>
  <si>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</si>
  <si>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</si>
  <si>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</si>
  <si>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</si>
  <si>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</si>
  <si>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</si>
  <si>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</si>
  <si>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</si>
  <si>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</si>
  <si>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</si>
  <si>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</si>
  <si>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</si>
  <si>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</si>
  <si>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</si>
  <si>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</si>
  <si>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</si>
  <si>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</si>
  <si>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</si>
  <si>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</si>
  <si>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</si>
  <si>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</si>
  <si>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</si>
  <si>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</si>
  <si>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</si>
  <si>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</si>
  <si>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</si>
  <si>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</si>
  <si>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</si>
  <si>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</si>
  <si>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</si>
  <si>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</si>
  <si>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</si>
  <si>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</si>
  <si>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</si>
  <si>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</si>
  <si>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</si>
  <si>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</si>
  <si>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</si>
  <si>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</si>
  <si>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</si>
  <si>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</si>
  <si>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</si>
  <si>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</si>
  <si>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</si>
  <si>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</si>
  <si>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</si>
  <si>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</si>
  <si>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</si>
  <si>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</si>
  <si>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</si>
  <si>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</si>
  <si>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</si>
  <si>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</si>
  <si>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</si>
  <si>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</si>
  <si>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</si>
  <si>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</si>
  <si>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</si>
  <si>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</si>
  <si>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</si>
  <si>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</si>
  <si>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</si>
  <si>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</si>
  <si>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</si>
  <si>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</si>
  <si>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</si>
  <si>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</si>
  <si>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</si>
  <si>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</si>
  <si>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</si>
  <si>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</si>
  <si>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</si>
  <si>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</si>
  <si>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</si>
  <si>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</si>
  <si>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</si>
  <si>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</si>
  <si>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</si>
  <si>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</si>
  <si>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</si>
  <si>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</si>
  <si>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</si>
  <si>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</si>
  <si>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</si>
  <si>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</si>
  <si>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</si>
  <si>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</si>
  <si>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</si>
  <si>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</si>
  <si>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</si>
  <si>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</si>
  <si>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</si>
  <si>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</si>
  <si>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</si>
  <si>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</si>
  <si>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</si>
  <si>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</si>
  <si>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</si>
  <si>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</si>
  <si>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</si>
  <si>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</si>
  <si>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</si>
  <si>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</si>
  <si>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</si>
  <si>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</si>
  <si>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</si>
  <si>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</si>
  <si>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</si>
  <si>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</si>
  <si>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</si>
  <si>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</si>
  <si>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</si>
  <si>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</si>
  <si>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</si>
  <si>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</si>
  <si>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</si>
  <si>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</si>
  <si>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</si>
  <si>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</si>
  <si>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</si>
  <si>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</si>
  <si>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</si>
  <si>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</si>
  <si>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</si>
  <si>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</si>
  <si>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</si>
  <si>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</si>
  <si>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</si>
  <si>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</si>
  <si>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</si>
  <si>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</si>
  <si>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</si>
  <si>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</si>
  <si>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</si>
  <si>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</si>
  <si>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</si>
  <si>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</si>
  <si>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</si>
  <si>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</si>
  <si>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</si>
  <si>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</si>
  <si>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</si>
  <si>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</si>
  <si>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</si>
  <si>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</si>
  <si>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</si>
  <si>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</si>
  <si>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</si>
  <si>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</si>
  <si>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</si>
  <si>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</si>
  <si>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</si>
  <si>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</si>
  <si>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</si>
  <si>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</si>
  <si>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</si>
  <si>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</si>
  <si>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</si>
  <si>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</si>
  <si>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</si>
  <si>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</si>
  <si>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</si>
  <si>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</si>
  <si>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</si>
  <si>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</si>
  <si>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</si>
  <si>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</si>
  <si>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</si>
  <si>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</si>
  <si>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</si>
  <si>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</si>
  <si>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</si>
  <si>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</si>
  <si>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</si>
  <si>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</si>
  <si>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</si>
  <si>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</si>
  <si>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</si>
  <si>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</si>
  <si>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</si>
  <si>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</si>
  <si>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</si>
  <si>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</si>
  <si>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</si>
  <si>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</si>
  <si>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</si>
  <si>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</si>
  <si>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</si>
  <si>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</si>
  <si>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</si>
  <si>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</si>
  <si>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</si>
  <si>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</si>
  <si>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</si>
  <si>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</si>
  <si>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</si>
  <si>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</si>
  <si>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</si>
  <si>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</si>
  <si>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</si>
  <si>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</si>
  <si>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</si>
  <si>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</si>
  <si>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</si>
  <si>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</si>
  <si>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</si>
  <si>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</si>
  <si>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</si>
  <si>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</si>
  <si>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</si>
  <si>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</si>
  <si>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</si>
  <si>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</si>
  <si>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</si>
  <si>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</si>
  <si>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</si>
  <si>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</si>
  <si>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</si>
  <si>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</si>
  <si>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</si>
  <si>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</si>
  <si>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</si>
  <si>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</si>
  <si>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</si>
  <si>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</si>
  <si>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</si>
  <si>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</si>
  <si>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</si>
  <si>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</si>
  <si>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</si>
  <si>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</si>
  <si>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</si>
  <si>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</si>
  <si>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</si>
  <si>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</si>
  <si>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</si>
  <si>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</si>
  <si>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</si>
  <si>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</si>
  <si>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</si>
  <si>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</si>
  <si>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</si>
  <si>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</si>
  <si>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</si>
  <si>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</si>
  <si>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</si>
  <si>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</si>
  <si>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</si>
  <si>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</si>
  <si>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</si>
  <si>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</si>
  <si>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</si>
  <si>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</si>
  <si>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</si>
  <si>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</si>
  <si>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</si>
  <si>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</si>
  <si>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</si>
  <si>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</si>
  <si>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</si>
  <si>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</si>
  <si>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</si>
  <si>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</si>
  <si>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</si>
  <si>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</si>
  <si>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</si>
  <si>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</si>
  <si>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</si>
  <si>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</si>
  <si>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</si>
  <si>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</si>
  <si>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</si>
  <si>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</si>
  <si>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</si>
  <si>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</si>
  <si>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</si>
  <si>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</si>
  <si>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</si>
  <si>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</si>
  <si>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</si>
  <si>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</si>
  <si>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</si>
  <si>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</si>
  <si>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</si>
  <si>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</si>
  <si>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</si>
  <si>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</si>
  <si>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</si>
  <si>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</si>
  <si>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</si>
  <si>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</si>
  <si>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</si>
  <si>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</si>
  <si>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</si>
  <si>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</si>
  <si>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</si>
  <si>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</si>
  <si>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</si>
  <si>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</si>
  <si>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</si>
  <si>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</si>
  <si>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</si>
  <si>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</si>
  <si>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</si>
  <si>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</si>
  <si>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</si>
  <si>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</si>
  <si>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</si>
  <si>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</si>
  <si>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</si>
  <si>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</si>
  <si>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</si>
  <si>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</si>
  <si>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</si>
  <si>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</si>
  <si>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</si>
  <si>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</si>
  <si>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</si>
  <si>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</si>
  <si>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</si>
  <si>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</si>
  <si>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</si>
  <si>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</si>
  <si>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</si>
  <si>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</si>
  <si>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</si>
  <si>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</si>
  <si>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</si>
  <si>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</si>
  <si>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</si>
  <si>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</si>
  <si>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</si>
  <si>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</si>
  <si>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</si>
  <si>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</si>
  <si>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</si>
  <si>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</si>
  <si>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</si>
  <si>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</si>
  <si>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</si>
  <si>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</si>
  <si>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</si>
  <si>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</si>
  <si>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</si>
  <si>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</si>
  <si>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</si>
  <si>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</si>
  <si>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</si>
  <si>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</si>
  <si>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</si>
  <si>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</si>
  <si>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</si>
  <si>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</si>
  <si>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</si>
  <si>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</si>
  <si>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</si>
  <si>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</si>
  <si>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</si>
  <si>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</si>
  <si>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</si>
  <si>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</si>
  <si>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</si>
  <si>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</si>
  <si>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</si>
  <si>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</si>
  <si>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</si>
  <si>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</si>
  <si>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</si>
  <si>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</si>
  <si>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</si>
  <si>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</si>
  <si>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</si>
  <si>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</si>
  <si>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</si>
  <si>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</si>
  <si>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</si>
  <si>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</si>
  <si>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</si>
  <si>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</si>
  <si>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</si>
  <si>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</si>
  <si>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</si>
  <si>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</si>
  <si>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</si>
  <si>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</si>
  <si>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</si>
  <si>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</si>
  <si>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</si>
  <si>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</si>
  <si>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</si>
  <si>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</si>
  <si>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</si>
  <si>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</si>
  <si>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</si>
  <si>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</si>
  <si>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</si>
  <si>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</si>
  <si>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</si>
  <si>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</si>
  <si>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</si>
  <si>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</si>
  <si>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</si>
  <si>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</si>
  <si>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</si>
  <si>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</si>
  <si>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</si>
  <si>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</si>
  <si>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</si>
  <si>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</si>
  <si>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</si>
  <si>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</si>
  <si>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</si>
  <si>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</si>
  <si>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</si>
  <si>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</si>
  <si>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</si>
  <si>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</si>
  <si>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</si>
  <si>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</si>
  <si>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</si>
  <si>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</si>
  <si>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</si>
  <si>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</si>
  <si>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</si>
  <si>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</si>
  <si>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</si>
  <si>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</si>
  <si>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</si>
  <si>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</si>
  <si>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</si>
  <si>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</si>
  <si>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</si>
  <si>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</si>
  <si>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</si>
  <si>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</si>
  <si>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</si>
  <si>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</si>
  <si>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</si>
  <si>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</si>
  <si>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</si>
  <si>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</si>
  <si>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</si>
  <si>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</si>
  <si>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</si>
  <si>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</si>
  <si>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</si>
  <si>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</si>
  <si>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</si>
  <si>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</si>
  <si>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</si>
  <si>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</si>
  <si>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</si>
  <si>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</si>
  <si>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</si>
  <si>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</si>
  <si>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</si>
  <si>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</si>
  <si>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</si>
  <si>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</si>
  <si>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</si>
  <si>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</si>
  <si>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</si>
  <si>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</si>
  <si>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</si>
  <si>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</si>
  <si>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</si>
  <si>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</si>
  <si>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</si>
  <si>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</si>
  <si>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</si>
  <si>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</si>
  <si>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</si>
  <si>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</si>
  <si>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</si>
  <si>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</si>
  <si>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</si>
  <si>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</si>
  <si>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</si>
  <si>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</si>
  <si>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</si>
  <si>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</si>
  <si>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</si>
  <si>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</si>
  <si>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</si>
  <si>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</si>
  <si>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</si>
  <si>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</si>
  <si>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</si>
  <si>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</si>
  <si>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</si>
  <si>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</si>
  <si>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</si>
  <si>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</si>
  <si>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</si>
  <si>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</si>
  <si>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</si>
  <si>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</si>
  <si>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</si>
  <si>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</si>
  <si>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</si>
  <si>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</si>
  <si>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</si>
  <si>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</si>
  <si>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</si>
  <si>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</si>
  <si>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</si>
  <si>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</si>
  <si>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</si>
  <si>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</si>
  <si>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</si>
  <si>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</si>
  <si>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</si>
  <si>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</si>
  <si>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</si>
  <si>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</si>
  <si>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</si>
  <si>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</si>
  <si>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</si>
  <si>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</si>
  <si>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</si>
  <si>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</si>
  <si>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</si>
  <si>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</si>
  <si>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</si>
  <si>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</si>
  <si>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</si>
  <si>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</si>
  <si>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</si>
  <si>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</si>
  <si>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</si>
  <si>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</si>
  <si>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</si>
  <si>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</si>
  <si>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</si>
  <si>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</si>
  <si>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</si>
  <si>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</si>
  <si>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</si>
  <si>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</si>
  <si>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</si>
  <si>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</si>
  <si>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</si>
  <si>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</si>
  <si>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</si>
  <si>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</si>
  <si>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</si>
  <si>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</si>
  <si>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</si>
  <si>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</si>
  <si>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</si>
  <si>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</si>
  <si>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</si>
  <si>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</si>
  <si>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</si>
  <si>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</si>
  <si>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</si>
  <si>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</si>
  <si>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</si>
  <si>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</si>
  <si>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</si>
  <si>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</si>
  <si>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</si>
  <si>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</si>
  <si>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</si>
  <si>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</si>
  <si>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</si>
  <si>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</si>
  <si>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</si>
  <si>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</si>
  <si>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</si>
  <si>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</si>
  <si>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</si>
  <si>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</si>
  <si>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</si>
  <si>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</si>
  <si>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</si>
  <si>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</si>
  <si>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</si>
  <si>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</si>
  <si>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</si>
  <si>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</si>
  <si>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</si>
  <si>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</si>
  <si>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</si>
  <si>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</si>
  <si>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</si>
  <si>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</si>
  <si>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</si>
  <si>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</si>
  <si>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</si>
  <si>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</si>
  <si>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</si>
  <si>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</si>
  <si>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</si>
  <si>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</si>
  <si>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</si>
  <si>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</si>
  <si>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</si>
  <si>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</si>
  <si>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</si>
  <si>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</si>
  <si>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</si>
  <si>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</si>
  <si>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</si>
  <si>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</si>
  <si>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</si>
  <si>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</si>
  <si>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</si>
  <si>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</si>
  <si>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</si>
  <si>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</si>
  <si>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</si>
  <si>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</si>
  <si>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</si>
  <si>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</si>
  <si>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</si>
  <si>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</si>
  <si>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</si>
  <si>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</si>
  <si>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</si>
  <si>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</si>
  <si>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</si>
  <si>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</si>
  <si>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</si>
  <si>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</si>
  <si>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</si>
  <si>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</si>
  <si>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</si>
  <si>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</si>
  <si>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</si>
  <si>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</si>
  <si>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</si>
  <si>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</si>
  <si>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</si>
  <si>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</si>
  <si>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</si>
  <si>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</si>
  <si>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</si>
  <si>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</si>
  <si>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</si>
  <si>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</si>
  <si>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</si>
  <si>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</si>
  <si>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</si>
  <si>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</si>
  <si>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</si>
  <si>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</si>
  <si>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</si>
  <si>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</si>
  <si>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</si>
  <si>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</si>
  <si>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</si>
  <si>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</si>
  <si>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</si>
  <si>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</si>
  <si>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</si>
  <si>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</si>
  <si>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</si>
  <si>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</si>
  <si>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</si>
  <si>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</si>
  <si>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</si>
  <si>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</si>
  <si>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</si>
  <si>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</si>
  <si>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</si>
  <si>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</si>
  <si>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</si>
  <si>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</si>
  <si>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</si>
  <si>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</si>
  <si>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</si>
  <si>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</si>
  <si>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</si>
  <si>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</si>
  <si>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</si>
  <si>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</si>
  <si>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</si>
  <si>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</si>
  <si>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</si>
  <si>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</si>
  <si>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</si>
  <si>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</si>
  <si>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</si>
  <si>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</si>
  <si>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</si>
  <si>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</si>
  <si>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</si>
  <si>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</si>
  <si>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</si>
  <si>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</si>
  <si>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</si>
  <si>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</si>
  <si>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</si>
  <si>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</si>
  <si>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</si>
  <si>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</si>
  <si>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</si>
  <si>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</si>
  <si>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</si>
  <si>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</si>
  <si>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</si>
  <si>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</si>
  <si>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</si>
  <si>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</si>
  <si>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</si>
  <si>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</si>
  <si>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</si>
  <si>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</si>
  <si>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</si>
  <si>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</si>
  <si>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</si>
  <si>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</si>
  <si>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</si>
  <si>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</si>
  <si>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</si>
  <si>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</si>
  <si>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</si>
  <si>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</si>
  <si>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</si>
  <si>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</si>
  <si>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</si>
  <si>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</si>
  <si>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</si>
  <si>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</si>
  <si>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</si>
  <si>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</si>
  <si>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</si>
  <si>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</si>
  <si>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</si>
  <si>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</si>
  <si>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</si>
  <si>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</si>
  <si>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</si>
  <si>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</si>
  <si>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</si>
  <si>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</si>
  <si>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</si>
  <si>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</si>
  <si>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</si>
  <si>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</si>
  <si>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</si>
  <si>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</si>
  <si>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</si>
  <si>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</si>
  <si>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</si>
  <si>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</si>
  <si>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</si>
  <si>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</si>
  <si>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</si>
  <si>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</si>
  <si>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</si>
  <si>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</si>
  <si>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</si>
  <si>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</si>
  <si>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</si>
  <si>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</si>
  <si>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</si>
  <si>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</si>
  <si>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</si>
  <si>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</si>
  <si>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</si>
  <si>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</si>
  <si>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</si>
  <si>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</si>
  <si>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</si>
  <si>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</si>
  <si>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</si>
  <si>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</si>
  <si>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</si>
  <si>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</si>
  <si>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</si>
  <si>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</si>
  <si>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</si>
  <si>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</si>
  <si>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</si>
  <si>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</si>
  <si>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</si>
  <si>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</si>
  <si>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</si>
  <si>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</si>
  <si>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</si>
  <si>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</si>
  <si>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</si>
  <si>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</si>
  <si>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</si>
  <si>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</si>
  <si>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</si>
  <si>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</si>
  <si>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</si>
  <si>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</si>
  <si>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</si>
  <si>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</si>
  <si>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</si>
  <si>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</si>
  <si>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</si>
  <si>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</si>
  <si>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</si>
  <si>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</si>
  <si>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</si>
  <si>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</si>
  <si>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</si>
  <si>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</si>
  <si>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</si>
  <si>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</si>
  <si>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</si>
  <si>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</si>
  <si>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</si>
  <si>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</si>
  <si>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</si>
  <si>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</si>
  <si>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</si>
  <si>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</si>
  <si>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</si>
  <si>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</si>
  <si>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</si>
  <si>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</si>
  <si>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</si>
  <si>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</si>
  <si>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</si>
  <si>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</si>
  <si>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</si>
  <si>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</si>
  <si>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</si>
  <si>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</si>
  <si>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</si>
  <si>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</si>
  <si>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</si>
  <si>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</si>
  <si>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</si>
  <si>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</si>
  <si>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</si>
  <si>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</si>
  <si>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</si>
  <si>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</si>
  <si>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</si>
  <si>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</si>
  <si>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</si>
  <si>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</si>
  <si>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</si>
  <si>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</si>
  <si>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</si>
  <si>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</si>
  <si>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</si>
  <si>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</si>
  <si>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</si>
  <si>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</si>
  <si>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</si>
  <si>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</si>
  <si>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</si>
  <si>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</si>
  <si>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</si>
  <si>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</si>
  <si>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</si>
  <si>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</si>
  <si>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</si>
  <si>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</si>
  <si>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</si>
  <si>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</si>
  <si>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</si>
  <si>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</si>
  <si>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</si>
  <si>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</si>
  <si>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</si>
  <si>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</si>
  <si>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</si>
  <si>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</si>
  <si>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</si>
  <si>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</si>
  <si>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</si>
  <si>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</si>
  <si>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</si>
  <si>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</si>
  <si>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</si>
  <si>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</si>
  <si>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</si>
  <si>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</si>
  <si>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</si>
  <si>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</si>
  <si>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</si>
  <si>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</si>
  <si>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</si>
  <si>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</si>
  <si>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</si>
  <si>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</si>
  <si>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</si>
  <si>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</si>
  <si>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</si>
  <si>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</si>
  <si>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</si>
  <si>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</si>
  <si>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</si>
  <si>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</si>
  <si>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</si>
  <si>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</si>
  <si>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</si>
  <si>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</si>
  <si>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</si>
  <si>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</si>
  <si>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</si>
  <si>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</si>
  <si>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</si>
  <si>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</si>
  <si>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</si>
  <si>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</si>
  <si>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</si>
  <si>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</si>
  <si>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</si>
  <si>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</si>
  <si>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</si>
  <si>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</si>
  <si>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</si>
  <si>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</si>
  <si>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</si>
  <si>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</si>
  <si>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</si>
  <si>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</si>
  <si>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</si>
  <si>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</si>
  <si>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</si>
  <si>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</si>
  <si>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</si>
  <si>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</si>
  <si>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</si>
  <si>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</si>
  <si>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</si>
  <si>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</si>
  <si>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</si>
  <si>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</si>
  <si>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</si>
  <si>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</si>
  <si>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</si>
  <si>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</si>
  <si>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</si>
  <si>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</si>
  <si>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</si>
  <si>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</si>
  <si>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</si>
  <si>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</si>
  <si>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</si>
  <si>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</si>
  <si>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</si>
  <si>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</si>
  <si>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</si>
  <si>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</si>
  <si>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</si>
  <si>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</si>
  <si>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</si>
  <si>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</si>
  <si>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</si>
  <si>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</si>
  <si>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</si>
  <si>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</si>
  <si>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</si>
  <si>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</si>
  <si>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</si>
  <si>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</si>
  <si>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</si>
  <si>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</si>
  <si>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</si>
  <si>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</si>
  <si>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</si>
  <si>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</si>
  <si>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</si>
  <si>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</si>
  <si>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</si>
  <si>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</si>
  <si>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</si>
  <si>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</si>
  <si>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</si>
  <si>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</si>
  <si>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</si>
  <si>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</si>
  <si>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</si>
  <si>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</si>
  <si>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</si>
  <si>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</si>
  <si>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</si>
  <si>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</si>
  <si>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</si>
  <si>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</si>
  <si>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</si>
  <si>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</si>
  <si>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</si>
  <si>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</si>
  <si>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</si>
  <si>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</si>
  <si>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</si>
  <si>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</si>
  <si>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</si>
  <si>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</si>
  <si>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</si>
  <si>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</si>
  <si>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</si>
  <si>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</si>
  <si>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</si>
  <si>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</si>
  <si>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</si>
  <si>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</si>
  <si>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</si>
  <si>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</si>
  <si>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</si>
  <si>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</si>
  <si>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</si>
  <si>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</si>
  <si>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</si>
  <si>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</si>
  <si>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</si>
  <si>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</si>
  <si>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</si>
  <si>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</si>
  <si>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</si>
  <si>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</si>
  <si>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</si>
  <si>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</si>
  <si>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</si>
  <si>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</si>
  <si>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</si>
  <si>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</si>
  <si>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</si>
  <si>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</si>
  <si>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</si>
  <si>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</si>
  <si>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</si>
  <si>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</si>
  <si>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</si>
  <si>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</si>
  <si>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</si>
  <si>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</si>
  <si>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</si>
  <si>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</si>
  <si>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</si>
  <si>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</si>
  <si>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</si>
  <si>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</si>
  <si>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</si>
  <si>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</si>
  <si>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</si>
  <si>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</si>
  <si>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</si>
  <si>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</si>
  <si>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</si>
  <si>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</si>
  <si>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</si>
  <si>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</si>
  <si>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</si>
  <si>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</si>
  <si>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</si>
  <si>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</si>
  <si>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</si>
  <si>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</si>
  <si>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</si>
  <si>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</si>
  <si>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</si>
  <si>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</si>
  <si>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</si>
  <si>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</si>
  <si>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</si>
  <si>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</si>
  <si>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</si>
  <si>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</si>
  <si>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</si>
  <si>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</si>
  <si>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</si>
  <si>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</si>
  <si>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</si>
  <si>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</si>
  <si>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</si>
  <si>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</si>
  <si>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</si>
  <si>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</si>
  <si>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</si>
  <si>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</si>
  <si>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</si>
  <si>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</si>
  <si>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</si>
  <si>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</si>
  <si>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</si>
  <si>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</si>
  <si>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</si>
  <si>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</si>
  <si>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</si>
  <si>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</si>
  <si>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</si>
  <si>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</si>
  <si>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</si>
  <si>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</si>
  <si>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</si>
  <si>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</si>
  <si>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</si>
  <si>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</si>
  <si>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</si>
  <si>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</si>
  <si>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</si>
  <si>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</si>
  <si>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</si>
  <si>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</si>
  <si>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</si>
  <si>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</si>
  <si>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</si>
  <si>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</si>
  <si>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</si>
  <si>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</si>
  <si>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</si>
  <si>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</si>
  <si>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</si>
  <si>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</si>
  <si>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</si>
  <si>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</si>
  <si>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</si>
  <si>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</si>
  <si>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</si>
  <si>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</si>
  <si>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</si>
  <si>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</si>
  <si>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</si>
  <si>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</si>
  <si>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</si>
  <si>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</si>
  <si>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</si>
  <si>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</si>
  <si>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</si>
  <si>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</si>
  <si>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</si>
  <si>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</si>
  <si>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</si>
  <si>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</si>
  <si>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</si>
  <si>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</si>
  <si>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</si>
  <si>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</si>
  <si>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</si>
  <si>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</si>
  <si>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</si>
  <si>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</si>
  <si>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</si>
  <si>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</si>
  <si>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</si>
  <si>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</si>
  <si>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</si>
  <si>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</si>
  <si>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</si>
  <si>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</si>
  <si>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</si>
  <si>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</si>
  <si>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</si>
  <si>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</si>
  <si>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</si>
  <si>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</si>
  <si>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</si>
  <si>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</si>
  <si>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</si>
  <si>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</si>
  <si>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</si>
  <si>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</si>
  <si>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</si>
  <si>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</si>
  <si>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</si>
  <si>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</si>
  <si>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</si>
  <si>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</si>
  <si>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</si>
  <si>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</si>
  <si>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</si>
  <si>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</si>
  <si>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</si>
  <si>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</si>
  <si>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</si>
  <si>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</si>
  <si>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</si>
  <si>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</si>
  <si>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</si>
  <si>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</si>
  <si>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</si>
  <si>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</si>
  <si>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</si>
  <si>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</si>
  <si>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</si>
  <si>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</si>
  <si>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</si>
  <si>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</si>
  <si>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</si>
  <si>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</si>
  <si>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</si>
  <si>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</si>
  <si>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</si>
  <si>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</si>
  <si>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</si>
  <si>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</si>
  <si>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</si>
  <si>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</si>
  <si>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</si>
  <si>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</si>
  <si>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</si>
  <si>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</si>
  <si>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</si>
  <si>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</si>
  <si>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</si>
  <si>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</si>
  <si>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</si>
  <si>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</si>
  <si>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</si>
  <si>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</si>
  <si>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</si>
  <si>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</si>
  <si>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</si>
  <si>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</si>
  <si>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</si>
  <si>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</si>
  <si>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</si>
  <si>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</si>
  <si>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</si>
  <si>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</si>
  <si>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</si>
  <si>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</si>
  <si>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</si>
  <si>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</si>
  <si>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</si>
  <si>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</si>
  <si>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</si>
  <si>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</si>
  <si>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</si>
  <si>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</si>
  <si>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</si>
  <si>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</si>
  <si>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</si>
  <si>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</si>
  <si>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</si>
  <si>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</si>
  <si>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</si>
  <si>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</si>
  <si>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</si>
  <si>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</si>
  <si>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</si>
  <si>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</si>
  <si>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</si>
  <si>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</si>
  <si>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</si>
  <si>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</si>
  <si>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</si>
  <si>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</si>
  <si>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</si>
  <si>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</si>
  <si>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</si>
  <si>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</si>
  <si>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</si>
  <si>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</si>
  <si>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</si>
  <si>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</si>
  <si>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</si>
  <si>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</si>
  <si>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</si>
  <si>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</si>
  <si>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</si>
  <si>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</si>
  <si>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</si>
  <si>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</si>
  <si>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</si>
  <si>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</si>
  <si>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</si>
  <si>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</si>
  <si>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</si>
  <si>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</si>
  <si>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</si>
  <si>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</si>
  <si>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</si>
  <si>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</si>
  <si>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</si>
  <si>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</si>
  <si>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</si>
  <si>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</si>
  <si>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</si>
  <si>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</si>
  <si>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</si>
  <si>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</si>
  <si>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</si>
  <si>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</si>
  <si>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</si>
  <si>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</si>
  <si>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</si>
  <si>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</si>
  <si>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</si>
  <si>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</si>
  <si>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</si>
  <si>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</si>
  <si>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</si>
  <si>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</si>
  <si>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</si>
  <si>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</si>
  <si>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</si>
  <si>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</si>
  <si>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</si>
  <si>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</si>
  <si>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</si>
  <si>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</si>
  <si>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</si>
  <si>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</si>
  <si>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</si>
  <si>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</si>
  <si>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</si>
  <si>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</si>
  <si>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</si>
  <si>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</si>
  <si>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</si>
  <si>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</si>
  <si>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</si>
  <si>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</si>
  <si>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</si>
  <si>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</si>
  <si>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</si>
  <si>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</si>
  <si>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</si>
  <si>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</si>
  <si>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</si>
  <si>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</si>
  <si>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</si>
  <si>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</si>
  <si>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</si>
  <si>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</si>
  <si>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</si>
  <si>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</si>
  <si>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</si>
  <si>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</si>
  <si>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</si>
  <si>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</si>
  <si>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</si>
  <si>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</si>
  <si>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</si>
  <si>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</si>
  <si>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</si>
  <si>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</si>
  <si>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</si>
  <si>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</si>
  <si>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</si>
  <si>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</si>
  <si>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</si>
  <si>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</si>
  <si>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</si>
  <si>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</si>
  <si>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</si>
  <si>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</si>
  <si>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</si>
  <si>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</si>
  <si>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</si>
  <si>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</si>
  <si>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</si>
  <si>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</si>
  <si>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</si>
  <si>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</si>
  <si>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</si>
  <si>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</si>
  <si>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</si>
  <si>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</si>
  <si>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</si>
  <si>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</si>
  <si>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</si>
  <si>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</si>
  <si>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</si>
  <si>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</si>
  <si>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</si>
  <si>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</si>
  <si>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</si>
  <si>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</si>
  <si>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</si>
  <si>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</si>
  <si>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</si>
  <si>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</si>
  <si>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</si>
  <si>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</si>
  <si>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</si>
  <si>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</si>
  <si>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</si>
  <si>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</si>
  <si>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</si>
  <si>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</si>
  <si>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</si>
  <si>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</si>
  <si>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</si>
  <si>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</si>
  <si>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</si>
  <si>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</si>
  <si>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</si>
  <si>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</si>
  <si>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</si>
  <si>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</si>
  <si>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</si>
  <si>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</si>
  <si>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</si>
  <si>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</si>
  <si>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</si>
  <si>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</si>
  <si>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</si>
  <si>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</si>
  <si>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</si>
  <si>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</si>
  <si>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</si>
  <si>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</si>
  <si>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</si>
  <si>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</si>
  <si>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</si>
  <si>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</si>
  <si>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</si>
  <si>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</si>
  <si>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</si>
  <si>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</si>
  <si>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</si>
  <si>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</si>
  <si>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</si>
  <si>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</si>
  <si>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</si>
  <si>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</si>
  <si>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</si>
  <si>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</si>
  <si>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</si>
  <si>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</si>
  <si>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</si>
  <si>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</si>
  <si>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</si>
  <si>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</si>
  <si>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</si>
  <si>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</si>
  <si>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</si>
  <si>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</si>
  <si>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</si>
  <si>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</si>
  <si>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</si>
  <si>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</si>
  <si>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</si>
  <si>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</si>
  <si>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</si>
  <si>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</si>
  <si>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</si>
  <si>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</si>
  <si>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</si>
  <si>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</si>
  <si>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</si>
  <si>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</si>
  <si>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</si>
  <si>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</si>
  <si>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</si>
  <si>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</si>
  <si>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</si>
  <si>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</si>
  <si>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</si>
  <si>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</si>
  <si>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</si>
  <si>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</si>
  <si>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</si>
  <si>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</si>
  <si>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</si>
  <si>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</si>
  <si>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</si>
  <si>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</si>
  <si>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</si>
  <si>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</si>
  <si>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</si>
  <si>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</si>
  <si>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</si>
  <si>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</si>
  <si>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</si>
  <si>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</si>
  <si>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</si>
  <si>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</si>
  <si>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</si>
  <si>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</si>
  <si>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</si>
  <si>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</si>
  <si>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</si>
  <si>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</si>
  <si>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</si>
  <si>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</si>
  <si>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</si>
  <si>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</si>
  <si>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</si>
  <si>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</si>
  <si>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</si>
  <si>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</si>
  <si>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</si>
  <si>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</si>
  <si>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</si>
  <si>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</si>
  <si>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</si>
  <si>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</si>
  <si>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</si>
  <si>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</si>
  <si>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</si>
  <si>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</si>
  <si>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</si>
  <si>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</si>
  <si>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</si>
  <si>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</si>
  <si>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</si>
  <si>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</si>
  <si>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</si>
  <si>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</si>
  <si>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</si>
  <si>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</si>
  <si>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</si>
  <si>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</si>
  <si>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</si>
  <si>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</si>
  <si>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</si>
  <si>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</si>
  <si>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</si>
  <si>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</si>
  <si>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</si>
  <si>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</si>
  <si>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</si>
  <si>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</si>
  <si>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</si>
  <si>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</si>
  <si>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</si>
  <si>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</si>
  <si>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</si>
  <si>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</si>
  <si>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</si>
  <si>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</si>
  <si>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</si>
  <si>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</si>
  <si>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</si>
  <si>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</si>
  <si>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</si>
  <si>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</si>
  <si>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</si>
  <si>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</si>
  <si>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</si>
  <si>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</si>
  <si>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</si>
  <si>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</si>
  <si>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</si>
  <si>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</si>
  <si>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</si>
  <si>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</si>
  <si>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</si>
  <si>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</si>
  <si>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</si>
  <si>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</si>
  <si>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</si>
  <si>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</si>
  <si>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</si>
  <si>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</si>
  <si>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</si>
  <si>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</si>
  <si>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</si>
  <si>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</si>
  <si>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</si>
  <si>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</si>
  <si>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</si>
  <si>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</si>
  <si>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</si>
  <si>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</si>
  <si>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</si>
  <si>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</si>
  <si>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</si>
  <si>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</si>
  <si>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</si>
  <si>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</si>
  <si>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</si>
  <si>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</si>
  <si>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</si>
  <si>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</si>
  <si>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</si>
  <si>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</si>
  <si>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</si>
  <si>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</si>
  <si>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</si>
  <si>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</si>
  <si>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</si>
  <si>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</si>
  <si>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</si>
  <si>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</si>
  <si>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</si>
  <si>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</si>
  <si>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</si>
  <si>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</si>
  <si>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</si>
  <si>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</si>
  <si>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</si>
  <si>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</si>
  <si>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</si>
  <si>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</si>
  <si>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</si>
  <si>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</si>
  <si>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</si>
  <si>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</si>
  <si>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</si>
  <si>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</si>
  <si>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</si>
  <si>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</si>
  <si>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</si>
  <si>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</si>
  <si>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</si>
  <si>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</si>
  <si>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</si>
  <si>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</si>
  <si>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</si>
  <si>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</si>
  <si>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</si>
  <si>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</si>
  <si>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</si>
  <si>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</si>
  <si>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</si>
  <si>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</si>
  <si>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</si>
  <si>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</si>
  <si>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</si>
  <si>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</si>
  <si>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</si>
  <si>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</si>
  <si>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</si>
  <si>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</si>
  <si>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</si>
  <si>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</si>
  <si>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</si>
  <si>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</si>
  <si>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</si>
  <si>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</si>
  <si>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</si>
  <si>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</si>
  <si>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</si>
  <si>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</si>
  <si>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</si>
  <si>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</si>
  <si>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</si>
  <si>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</si>
  <si>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</si>
  <si>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</si>
  <si>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</si>
  <si>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</si>
  <si>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</si>
  <si>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</si>
  <si>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</si>
  <si>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</si>
  <si>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</si>
  <si>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</si>
  <si>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</si>
  <si>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</si>
  <si>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</si>
  <si>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</si>
  <si>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</si>
  <si>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</si>
  <si>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</si>
  <si>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</si>
  <si>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</si>
  <si>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</si>
  <si>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</si>
  <si>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</si>
  <si>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</si>
  <si>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</si>
  <si>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</si>
  <si>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</si>
  <si>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</si>
  <si>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</si>
  <si>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</si>
  <si>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</si>
  <si>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</si>
  <si>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</si>
  <si>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</si>
  <si>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</si>
  <si>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</si>
  <si>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</si>
  <si>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</si>
  <si>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</si>
  <si>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</si>
  <si>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</si>
  <si>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</si>
  <si>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</si>
  <si>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</si>
  <si>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</si>
  <si>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</si>
  <si>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</si>
  <si>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</si>
  <si>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</si>
  <si>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</si>
  <si>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</si>
  <si>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</si>
  <si>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</si>
  <si>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</si>
  <si>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</si>
  <si>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</si>
  <si>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</si>
  <si>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</si>
  <si>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</si>
  <si>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</si>
  <si>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</si>
  <si>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</si>
  <si>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</si>
  <si>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</si>
  <si>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</si>
  <si>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</si>
  <si>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</si>
  <si>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</si>
  <si>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</si>
  <si>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</si>
  <si>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</si>
  <si>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</si>
  <si>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</si>
  <si>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</si>
  <si>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</si>
  <si>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</si>
  <si>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</si>
  <si>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</si>
  <si>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</si>
  <si>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</si>
  <si>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</si>
  <si>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</si>
  <si>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</si>
  <si>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</si>
  <si>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</si>
  <si>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</si>
  <si>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</si>
  <si>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</si>
  <si>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</si>
  <si>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</si>
  <si>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</si>
  <si>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</si>
  <si>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</si>
  <si>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</si>
  <si>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</si>
  <si>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</si>
  <si>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</si>
  <si>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</si>
  <si>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</si>
  <si>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</si>
  <si>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</si>
  <si>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</si>
  <si>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</si>
  <si>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</si>
  <si>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</si>
  <si>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</si>
  <si>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</si>
  <si>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</si>
  <si>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</si>
  <si>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</si>
  <si>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</si>
  <si>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</si>
  <si>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</si>
  <si>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</si>
  <si>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</si>
  <si>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</si>
  <si>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</si>
  <si>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</si>
  <si>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</si>
  <si>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</si>
  <si>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</si>
  <si>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</si>
  <si>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</si>
  <si>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</si>
  <si>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</si>
  <si>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</si>
  <si>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</si>
  <si>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</si>
  <si>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</si>
  <si>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</si>
  <si>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</si>
  <si>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</si>
  <si>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</si>
  <si>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</si>
  <si>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</si>
  <si>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</si>
  <si>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</si>
  <si>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</si>
  <si>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</si>
  <si>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</si>
  <si>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</si>
  <si>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</si>
  <si>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</si>
  <si>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</si>
  <si>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</si>
  <si>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</si>
  <si>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</si>
  <si>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</si>
  <si>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</si>
  <si>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</si>
  <si>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</si>
  <si>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</si>
  <si>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</si>
  <si>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</si>
  <si>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</si>
  <si>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</si>
  <si>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</si>
  <si>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</si>
  <si>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</si>
  <si>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</si>
  <si>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</si>
  <si>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</si>
  <si>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</si>
  <si>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</si>
  <si>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</si>
  <si>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</si>
  <si>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</si>
  <si>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</si>
  <si>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</si>
  <si>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</si>
  <si>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</si>
  <si>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</si>
  <si>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</si>
  <si>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</si>
  <si>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</si>
  <si>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</si>
  <si>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</si>
  <si>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</si>
  <si>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</si>
  <si>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</si>
  <si>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</si>
  <si>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</si>
  <si>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</si>
  <si>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</si>
  <si>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</si>
  <si>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</si>
  <si>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</si>
  <si>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</si>
  <si>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</si>
  <si>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</si>
  <si>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</si>
  <si>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</si>
  <si>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</si>
  <si>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</si>
  <si>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</si>
  <si>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</si>
  <si>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</si>
  <si>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</si>
  <si>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</si>
  <si>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</si>
  <si>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</si>
  <si>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</si>
  <si>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</si>
  <si>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</si>
  <si>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</si>
  <si>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</si>
  <si>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</si>
  <si>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</si>
  <si>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</si>
  <si>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</si>
  <si>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</si>
  <si>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</si>
  <si>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</si>
  <si>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</si>
  <si>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</si>
  <si>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</si>
  <si>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</si>
  <si>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</si>
  <si>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</si>
  <si>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</si>
  <si>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</si>
  <si>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</si>
  <si>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</si>
  <si>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</si>
  <si>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</si>
  <si>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</si>
  <si>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</si>
  <si>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</si>
  <si>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</si>
  <si>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</si>
  <si>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</si>
  <si>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</si>
  <si>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</si>
  <si>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</si>
  <si>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</si>
  <si>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</si>
  <si>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</si>
  <si>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</si>
  <si>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</si>
  <si>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</si>
  <si>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</si>
  <si>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</si>
  <si>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</si>
  <si>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</si>
  <si>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</si>
  <si>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</si>
  <si>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</si>
  <si>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</si>
  <si>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</si>
  <si>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</si>
  <si>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</si>
  <si>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</si>
  <si>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</si>
  <si>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</si>
  <si>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</si>
  <si>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</si>
  <si>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</si>
  <si>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</si>
  <si>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</si>
  <si>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</si>
  <si>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</si>
  <si>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</si>
  <si>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</si>
  <si>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</si>
  <si>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</si>
  <si>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</si>
  <si>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</si>
  <si>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</si>
  <si>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</si>
  <si>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</si>
  <si>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</si>
  <si>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</si>
  <si>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</si>
  <si>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</si>
  <si>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</si>
  <si>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</si>
  <si>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</si>
  <si>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</si>
  <si>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</si>
  <si>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</si>
  <si>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</si>
  <si>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</si>
  <si>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</si>
  <si>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</si>
  <si>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</si>
  <si>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</si>
  <si>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</si>
  <si>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</si>
  <si>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</si>
  <si>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</si>
  <si>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</si>
  <si>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</si>
  <si>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</si>
  <si>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</si>
  <si>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</si>
  <si>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</si>
  <si>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</si>
  <si>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</si>
  <si>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</si>
  <si>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</si>
  <si>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</si>
  <si>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</si>
  <si>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</si>
  <si>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</si>
  <si>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</si>
  <si>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</si>
  <si>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</si>
  <si>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</si>
  <si>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</si>
  <si>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</si>
  <si>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</si>
  <si>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</si>
  <si>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</si>
  <si>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</si>
  <si>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</si>
  <si>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</si>
  <si>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</si>
  <si>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</si>
  <si>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</si>
  <si>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</si>
  <si>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</si>
  <si>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</si>
  <si>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</si>
  <si>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</si>
  <si>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</si>
  <si>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</si>
  <si>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</si>
  <si>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</si>
  <si>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</si>
  <si>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</si>
  <si>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</si>
  <si>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</si>
  <si>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</si>
  <si>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</si>
  <si>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</si>
  <si>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</si>
  <si>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</si>
  <si>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</si>
  <si>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</si>
  <si>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</si>
  <si>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</si>
  <si>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</si>
  <si>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</si>
  <si>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</si>
  <si>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</si>
  <si>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</si>
  <si>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</si>
  <si>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</si>
  <si>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</si>
  <si>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</si>
  <si>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</si>
  <si>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</si>
  <si>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</si>
  <si>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</si>
  <si>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</si>
  <si>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</si>
  <si>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</si>
  <si>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</si>
  <si>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</si>
  <si>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</si>
  <si>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</si>
  <si>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</si>
  <si>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</si>
  <si>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</si>
  <si>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</si>
  <si>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</si>
  <si>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</si>
  <si>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</si>
  <si>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</si>
  <si>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</si>
  <si>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</si>
  <si>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</si>
  <si>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</si>
  <si>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</si>
  <si>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</si>
  <si>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</si>
  <si>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</si>
  <si>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</si>
  <si>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</si>
  <si>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</si>
  <si>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</si>
  <si>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</si>
  <si>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</si>
  <si>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</si>
  <si>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</si>
  <si>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</si>
  <si>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</si>
  <si>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</si>
  <si>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</si>
  <si>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</si>
  <si>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</si>
  <si>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</si>
  <si>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</si>
  <si>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</si>
  <si>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</si>
  <si>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</si>
  <si>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</si>
  <si>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</si>
  <si>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</si>
  <si>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</si>
  <si>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</si>
  <si>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</si>
  <si>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</si>
  <si>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</si>
  <si>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</si>
  <si>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</si>
  <si>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</si>
  <si>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</si>
  <si>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</si>
  <si>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</si>
  <si>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</si>
  <si>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</si>
  <si>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</si>
  <si>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</si>
  <si>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</si>
  <si>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</si>
  <si>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</si>
  <si>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</si>
  <si>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</si>
  <si>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</si>
  <si>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</si>
  <si>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</si>
  <si>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</si>
  <si>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</si>
  <si>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</si>
  <si>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</si>
  <si>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</si>
  <si>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</si>
  <si>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</si>
  <si>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</si>
  <si>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</si>
  <si>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</si>
  <si>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</si>
  <si>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</si>
  <si>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</si>
  <si>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</si>
  <si>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</si>
  <si>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</si>
  <si>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</si>
  <si>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</si>
  <si>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</si>
  <si>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</si>
  <si>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</si>
  <si>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</si>
  <si>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</si>
  <si>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</si>
  <si>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</si>
  <si>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</si>
  <si>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</si>
  <si>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</si>
  <si>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</si>
  <si>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</si>
  <si>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</si>
  <si>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</si>
  <si>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</si>
  <si>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</si>
  <si>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</si>
  <si>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</si>
  <si>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</si>
  <si>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</si>
  <si>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</si>
  <si>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</si>
  <si>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</si>
  <si>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</si>
  <si>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</si>
  <si>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</si>
  <si>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</si>
  <si>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</si>
  <si>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</si>
  <si>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</si>
  <si>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</si>
  <si>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</si>
  <si>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</si>
  <si>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</si>
  <si>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</si>
  <si>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</si>
  <si>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</si>
  <si>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</si>
  <si>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</si>
  <si>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</si>
  <si>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</si>
  <si>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</si>
  <si>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</si>
  <si>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</si>
  <si>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</si>
  <si>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</si>
  <si>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</si>
  <si>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</si>
  <si>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</si>
  <si>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</si>
  <si>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</si>
  <si>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</si>
  <si>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</si>
  <si>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</si>
  <si>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</si>
  <si>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</si>
  <si>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</si>
  <si>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</si>
  <si>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</si>
  <si>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</si>
  <si>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</si>
  <si>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</si>
  <si>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</si>
  <si>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</si>
  <si>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</si>
  <si>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</si>
  <si>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</si>
  <si>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</si>
  <si>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</si>
  <si>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</si>
  <si>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</si>
  <si>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</si>
  <si>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</si>
  <si>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</si>
  <si>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</si>
  <si>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</si>
  <si>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</si>
  <si>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</si>
  <si>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</si>
  <si>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</si>
  <si>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</si>
  <si>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</si>
  <si>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</si>
  <si>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</si>
  <si>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</si>
  <si>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</si>
  <si>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</si>
  <si>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</si>
  <si>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</si>
  <si>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</si>
  <si>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</si>
  <si>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</si>
  <si>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</si>
  <si>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</si>
  <si>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</si>
  <si>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</si>
  <si>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</si>
  <si>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</si>
  <si>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</si>
  <si>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</si>
  <si>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</si>
  <si>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</si>
  <si>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</si>
  <si>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</si>
  <si>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</si>
  <si>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</si>
  <si>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</si>
  <si>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</si>
  <si>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</si>
  <si>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</si>
  <si>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</si>
  <si>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</si>
  <si>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</si>
  <si>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</si>
  <si>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</si>
  <si>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</si>
  <si>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</si>
  <si>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</si>
  <si>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</si>
  <si>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</si>
  <si>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</si>
  <si>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</si>
  <si>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</si>
  <si>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</si>
  <si>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</si>
  <si>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</si>
  <si>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</si>
  <si>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</si>
  <si>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</si>
  <si>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</si>
  <si>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</si>
  <si>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</si>
  <si>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</si>
  <si>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</si>
  <si>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</si>
  <si>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</si>
  <si>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</si>
  <si>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</si>
  <si>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</si>
  <si>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</si>
  <si>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</si>
  <si>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</si>
  <si>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</si>
  <si>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</si>
  <si>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</si>
  <si>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</si>
  <si>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</si>
  <si>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</si>
  <si>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</si>
  <si>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</si>
  <si>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</si>
  <si>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</si>
  <si>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</si>
  <si>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</si>
  <si>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</si>
  <si>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</si>
  <si>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</si>
  <si>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</si>
  <si>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</si>
  <si>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</si>
  <si>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</si>
  <si>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</si>
  <si>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</si>
  <si>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</si>
  <si>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</si>
  <si>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</si>
  <si>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</si>
  <si>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</si>
  <si>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</si>
  <si>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</si>
  <si>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</si>
  <si>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</si>
  <si>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</si>
  <si>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</si>
  <si>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</si>
  <si>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</si>
  <si>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</si>
  <si>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</si>
  <si>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</si>
  <si>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</si>
  <si>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</si>
  <si>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</si>
  <si>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</si>
  <si>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</si>
  <si>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</si>
  <si>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</si>
  <si>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</si>
  <si>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</si>
  <si>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</si>
  <si>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</si>
  <si>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</si>
  <si>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</si>
  <si>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</si>
  <si>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</si>
  <si>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</si>
  <si>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</si>
  <si>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</si>
  <si>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</si>
  <si>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</si>
  <si>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</si>
  <si>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</si>
  <si>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</si>
  <si>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</si>
  <si>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</si>
  <si>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</si>
  <si>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</si>
  <si>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</si>
  <si>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</si>
  <si>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</si>
  <si>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</si>
  <si>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</si>
  <si>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</si>
  <si>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</si>
  <si>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</si>
  <si>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</si>
  <si>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</si>
  <si>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</si>
  <si>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</si>
  <si>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</si>
  <si>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</si>
  <si>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</si>
  <si>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</si>
  <si>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</si>
  <si>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</si>
  <si>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</si>
  <si>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</si>
  <si>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</si>
  <si>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</si>
  <si>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</si>
  <si>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</si>
  <si>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</si>
  <si>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</si>
  <si>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</si>
  <si>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</si>
  <si>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</si>
  <si>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</si>
  <si>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</si>
  <si>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</si>
  <si>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</si>
  <si>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</si>
  <si>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</si>
  <si>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</si>
  <si>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</si>
  <si>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</si>
  <si>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</si>
  <si>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</si>
  <si>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</si>
  <si>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</si>
  <si>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</si>
  <si>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</si>
  <si>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</si>
  <si>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</si>
  <si>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</si>
  <si>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</si>
  <si>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</si>
  <si>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</si>
  <si>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</si>
  <si>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</si>
  <si>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</si>
  <si>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</si>
  <si>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</si>
  <si>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</si>
  <si>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</si>
  <si>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</si>
  <si>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</si>
  <si>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</si>
  <si>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</si>
  <si>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</si>
  <si>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</si>
  <si>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</si>
  <si>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</si>
  <si>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</si>
  <si>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</si>
  <si>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</si>
  <si>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</si>
  <si>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</si>
  <si>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</si>
  <si>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</si>
  <si>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</si>
  <si>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</si>
  <si>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</si>
  <si>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</si>
  <si>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</si>
  <si>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</si>
  <si>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</si>
  <si>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</si>
  <si>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</si>
  <si>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</si>
  <si>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</si>
  <si>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</si>
  <si>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</si>
  <si>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</si>
  <si>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</si>
  <si>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</si>
  <si>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</si>
  <si>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</si>
  <si>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</si>
  <si>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</si>
  <si>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</si>
  <si>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</si>
  <si>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</si>
  <si>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</si>
  <si>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</si>
  <si>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</si>
  <si>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</si>
  <si>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</si>
  <si>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</si>
  <si>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</si>
  <si>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</si>
  <si>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</si>
  <si>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</si>
  <si>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</si>
  <si>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</si>
  <si>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</si>
  <si>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</si>
  <si>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</si>
  <si>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</si>
  <si>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</si>
  <si>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</si>
  <si>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</si>
  <si>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</si>
  <si>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</si>
  <si>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</si>
  <si>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</si>
  <si>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</si>
  <si>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</si>
  <si>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</si>
  <si>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</si>
  <si>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</si>
  <si>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</si>
  <si>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</si>
  <si>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</si>
  <si>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</si>
  <si>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</si>
  <si>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</si>
  <si>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</si>
  <si>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</si>
  <si>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</si>
  <si>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</si>
  <si>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</si>
  <si>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</si>
  <si>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</si>
  <si>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</si>
  <si>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</si>
  <si>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</si>
  <si>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</si>
  <si>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</si>
  <si>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</si>
  <si>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</si>
  <si>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</si>
  <si>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</si>
  <si>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</si>
  <si>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</si>
  <si>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</si>
  <si>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</si>
  <si>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</si>
  <si>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</si>
  <si>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</si>
  <si>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</si>
  <si>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</si>
  <si>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</si>
  <si>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</si>
  <si>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</si>
  <si>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</si>
  <si>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</si>
  <si>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</si>
  <si>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</si>
  <si>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</si>
  <si>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</si>
  <si>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</si>
  <si>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</si>
  <si>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</si>
  <si>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</si>
  <si>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</si>
  <si>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</si>
  <si>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</si>
  <si>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</si>
  <si>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</si>
  <si>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</si>
  <si>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</si>
  <si>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</si>
  <si>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</si>
  <si>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</si>
  <si>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</si>
  <si>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</si>
  <si>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</si>
  <si>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</si>
  <si>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</si>
  <si>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</si>
  <si>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</si>
  <si>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</si>
  <si>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</si>
  <si>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</si>
  <si>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</si>
  <si>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</si>
  <si>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</si>
  <si>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</si>
  <si>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</si>
  <si>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</si>
  <si>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</si>
  <si>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</si>
  <si>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</si>
  <si>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</si>
  <si>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</si>
  <si>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</si>
  <si>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</si>
  <si>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</si>
  <si>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</si>
  <si>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</si>
  <si>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</si>
  <si>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</si>
  <si>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</si>
  <si>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</si>
  <si>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</si>
  <si>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</si>
  <si>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</si>
  <si>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</si>
  <si>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</si>
  <si>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</si>
  <si>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</si>
  <si>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</si>
  <si>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</si>
  <si>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</si>
  <si>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</si>
  <si>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</si>
  <si>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</si>
  <si>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</si>
  <si>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</si>
  <si>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</si>
  <si>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</si>
  <si>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</si>
  <si>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</si>
  <si>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</si>
  <si>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</si>
  <si>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</si>
  <si>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</si>
  <si>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</si>
  <si>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</si>
  <si>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</si>
  <si>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</si>
  <si>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</si>
  <si>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</si>
  <si>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</si>
  <si>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</si>
  <si>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</si>
  <si>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</si>
  <si>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</si>
  <si>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</si>
  <si>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</si>
  <si>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</si>
  <si>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</si>
  <si>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</si>
  <si>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</si>
  <si>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</si>
  <si>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</si>
  <si>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</si>
  <si>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</si>
  <si>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</si>
  <si>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</si>
  <si>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</si>
  <si>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</si>
  <si>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</si>
  <si>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</si>
  <si>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</si>
  <si>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</si>
  <si>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</si>
  <si>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</si>
  <si>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</si>
  <si>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</si>
  <si>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</si>
  <si>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</si>
  <si>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</si>
  <si>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</si>
  <si>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</si>
  <si>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</si>
  <si>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</si>
  <si>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</si>
  <si>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</si>
  <si>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</si>
  <si>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</si>
  <si>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</si>
  <si>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</si>
  <si>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</si>
  <si>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</si>
  <si>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</si>
  <si>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</si>
  <si>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</si>
  <si>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</si>
  <si>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</si>
  <si>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</si>
  <si>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</si>
  <si>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</si>
  <si>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</si>
  <si>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</si>
  <si>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</si>
  <si>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</si>
  <si>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</si>
  <si>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</si>
  <si>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</si>
  <si>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</si>
  <si>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</si>
  <si>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</si>
  <si>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</si>
  <si>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</si>
  <si>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</si>
  <si>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</si>
  <si>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</si>
  <si>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</si>
  <si>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</si>
  <si>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</si>
  <si>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</si>
  <si>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</si>
  <si>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</si>
  <si>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</si>
  <si>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</si>
  <si>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</si>
  <si>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</si>
  <si>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</si>
  <si>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</si>
  <si>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</si>
  <si>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</si>
  <si>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</si>
  <si>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</si>
  <si>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</si>
  <si>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</si>
  <si>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</si>
  <si>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</si>
  <si>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</si>
  <si>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</si>
  <si>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</si>
  <si>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</si>
  <si>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</si>
  <si>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</si>
  <si>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</si>
  <si>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</si>
  <si>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</si>
  <si>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</si>
  <si>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</si>
  <si>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</si>
  <si>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</si>
  <si>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</si>
  <si>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</si>
  <si>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</si>
  <si>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</si>
  <si>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</si>
  <si>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</si>
  <si>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</si>
  <si>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</si>
  <si>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</si>
  <si>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</si>
  <si>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</si>
  <si>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</si>
  <si>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</si>
  <si>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</si>
  <si>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</si>
  <si>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</si>
  <si>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</si>
  <si>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</si>
  <si>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</si>
  <si>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</si>
  <si>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</si>
  <si>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</si>
  <si>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</si>
  <si>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</si>
  <si>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</si>
  <si>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</si>
  <si>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</si>
  <si>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</si>
  <si>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</si>
  <si>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</si>
  <si>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</si>
  <si>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</si>
  <si>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</si>
  <si>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</si>
  <si>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</si>
  <si>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</si>
  <si>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</si>
  <si>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</si>
  <si>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</si>
  <si>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</si>
  <si>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</si>
  <si>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</si>
  <si>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</si>
  <si>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</si>
  <si>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</si>
  <si>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</si>
  <si>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</si>
  <si>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</si>
  <si>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</si>
  <si>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</si>
  <si>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</si>
  <si>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</si>
  <si>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</si>
  <si>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</si>
  <si>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</si>
  <si>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</si>
  <si>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</si>
  <si>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</si>
  <si>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</si>
  <si>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</si>
  <si>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</si>
  <si>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</si>
  <si>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</si>
  <si>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</si>
  <si>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</si>
  <si>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</si>
  <si>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</si>
  <si>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</si>
  <si>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</si>
  <si>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</si>
  <si>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</si>
  <si>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</si>
  <si>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</si>
  <si>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</si>
  <si>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</si>
  <si>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</si>
  <si>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</si>
  <si>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</si>
  <si>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</si>
  <si>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</si>
  <si>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</si>
  <si>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</si>
  <si>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</si>
  <si>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</si>
  <si>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</si>
  <si>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</si>
  <si>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</si>
  <si>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</si>
  <si>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</si>
  <si>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</si>
  <si>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</si>
  <si>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</si>
  <si>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</si>
  <si>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</si>
  <si>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</si>
  <si>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</si>
  <si>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</si>
  <si>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</si>
  <si>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</si>
  <si>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</si>
  <si>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</si>
  <si>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</si>
  <si>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</si>
  <si>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</si>
  <si>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</si>
  <si>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</si>
  <si>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</si>
  <si>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</si>
  <si>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</si>
  <si>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</si>
  <si>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</si>
  <si>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</si>
  <si>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</si>
  <si>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</si>
  <si>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</si>
  <si>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</si>
  <si>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</si>
  <si>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</si>
  <si>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</si>
  <si>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</si>
  <si>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</si>
  <si>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</si>
  <si>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</si>
  <si>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</si>
  <si>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</si>
  <si>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</si>
  <si>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</si>
  <si>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</si>
  <si>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</si>
  <si>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</si>
  <si>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</si>
  <si>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</si>
  <si>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</si>
  <si>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</si>
  <si>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</si>
  <si>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</si>
  <si>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</si>
  <si>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</si>
  <si>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</si>
  <si>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</si>
  <si>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</si>
  <si>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</si>
  <si>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</si>
  <si>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</si>
  <si>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</si>
  <si>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</si>
  <si>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</si>
  <si>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</si>
  <si>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</si>
  <si>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</si>
  <si>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</si>
  <si>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</si>
  <si>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</si>
  <si>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</si>
  <si>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</si>
  <si>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</si>
  <si>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</si>
  <si>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</si>
  <si>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</si>
  <si>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</si>
  <si>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</si>
  <si>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</si>
  <si>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</si>
  <si>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</si>
  <si>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</si>
  <si>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</si>
  <si>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</si>
  <si>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</si>
  <si>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</si>
  <si>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</si>
  <si>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</si>
  <si>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</si>
  <si>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</si>
  <si>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</si>
  <si>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</si>
  <si>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</si>
  <si>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</si>
  <si>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</si>
  <si>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</si>
  <si>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</si>
  <si>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</si>
  <si>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</si>
  <si>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</si>
  <si>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</si>
  <si>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</si>
  <si>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</si>
  <si>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</si>
  <si>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</si>
  <si>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</si>
  <si>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</si>
  <si>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</si>
  <si>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</si>
  <si>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</si>
  <si>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</si>
  <si>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</si>
  <si>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</si>
  <si>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</si>
  <si>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</si>
  <si>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</si>
  <si>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</si>
  <si>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</si>
  <si>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</si>
  <si>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</si>
  <si>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</si>
  <si>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</si>
  <si>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</si>
  <si>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</si>
  <si>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</si>
  <si>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</si>
  <si>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</si>
  <si>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</si>
  <si>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</si>
  <si>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</si>
  <si>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</si>
  <si>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</si>
  <si>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</si>
  <si>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</si>
  <si>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</si>
  <si>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</si>
  <si>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</si>
  <si>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</si>
  <si>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</si>
  <si>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</si>
  <si>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</si>
  <si>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</si>
  <si>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</si>
  <si>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</si>
  <si>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</si>
  <si>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</si>
  <si>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</si>
  <si>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</si>
  <si>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</si>
  <si>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</si>
  <si>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</si>
  <si>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</si>
  <si>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</si>
  <si>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</si>
  <si>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</si>
  <si>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</si>
  <si>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</si>
  <si>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</si>
  <si>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</si>
  <si>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</si>
  <si>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</si>
  <si>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</si>
  <si>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</si>
  <si>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</si>
  <si>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</si>
  <si>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</si>
  <si>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</si>
  <si>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</si>
  <si>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</si>
  <si>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</si>
  <si>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</si>
  <si>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</si>
  <si>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</si>
  <si>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</si>
  <si>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</si>
  <si>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</si>
  <si>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</si>
  <si>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</si>
  <si>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</si>
  <si>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</si>
  <si>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</si>
  <si>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</si>
  <si>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</si>
  <si>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</si>
  <si>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</si>
  <si>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</si>
  <si>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</si>
  <si>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</si>
  <si>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</si>
  <si>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</si>
  <si>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</si>
  <si>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</si>
  <si>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</si>
  <si>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</si>
  <si>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</si>
  <si>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</si>
  <si>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</si>
  <si>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</si>
  <si>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</si>
  <si>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</si>
  <si>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</si>
  <si>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</si>
  <si>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</si>
  <si>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</si>
  <si>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</si>
  <si>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</si>
  <si>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</si>
  <si>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</si>
  <si>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</si>
  <si>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</si>
  <si>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</si>
  <si>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</si>
  <si>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</si>
  <si>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</si>
  <si>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</si>
  <si>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</si>
  <si>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</si>
  <si>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</si>
  <si>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</si>
  <si>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</si>
  <si>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</si>
  <si>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</si>
  <si>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</si>
  <si>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</si>
  <si>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</si>
  <si>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</si>
  <si>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</si>
  <si>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</si>
  <si>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</si>
  <si>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</si>
  <si>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</si>
  <si>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</si>
  <si>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</si>
  <si>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</si>
  <si>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</si>
  <si>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</si>
  <si>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</si>
  <si>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</si>
  <si>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</si>
  <si>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</si>
  <si>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</si>
  <si>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</si>
  <si>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</si>
  <si>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</si>
  <si>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</si>
  <si>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</si>
  <si>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</si>
  <si>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</si>
  <si>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</si>
  <si>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</si>
  <si>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</si>
  <si>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</si>
  <si>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</si>
  <si>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</si>
  <si>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</si>
  <si>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</si>
  <si>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</si>
  <si>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</si>
  <si>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</si>
  <si>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</si>
  <si>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</si>
  <si>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</si>
  <si>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</si>
  <si>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</si>
  <si>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</si>
  <si>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</si>
  <si>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</si>
  <si>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</si>
  <si>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</si>
  <si>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</si>
  <si>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</si>
  <si>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</si>
  <si>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</si>
  <si>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</si>
  <si>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</si>
  <si>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</si>
  <si>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</si>
  <si>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</si>
  <si>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</si>
  <si>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</si>
  <si>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</si>
  <si>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</si>
  <si>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</si>
  <si>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</si>
  <si>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</si>
  <si>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</si>
  <si>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</si>
  <si>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</si>
  <si>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</si>
  <si>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</si>
  <si>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</si>
  <si>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</si>
  <si>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</si>
  <si>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</si>
  <si>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</si>
  <si>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</si>
  <si>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</si>
  <si>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</si>
  <si>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</si>
  <si>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</si>
  <si>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</si>
  <si>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</si>
  <si>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</si>
  <si>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</si>
  <si>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</si>
  <si>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</si>
  <si>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</si>
  <si>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</si>
  <si>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</si>
  <si>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</si>
  <si>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</si>
  <si>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</si>
  <si>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</si>
  <si>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</si>
  <si>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</si>
  <si>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</si>
  <si>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</si>
  <si>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</si>
  <si>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</si>
  <si>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</si>
  <si>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</si>
  <si>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</si>
  <si>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</si>
  <si>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</si>
  <si>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</si>
  <si>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</si>
  <si>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</si>
  <si>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</si>
  <si>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</si>
  <si>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</si>
  <si>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</si>
  <si>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</si>
  <si>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</si>
  <si>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</si>
  <si>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</si>
  <si>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</si>
  <si>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</si>
  <si>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</si>
  <si>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</si>
  <si>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</si>
  <si>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</si>
  <si>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</si>
  <si>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</si>
  <si>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</si>
  <si>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</si>
  <si>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</si>
  <si>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</si>
  <si>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</si>
  <si>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</si>
  <si>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</si>
  <si>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</si>
  <si>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</si>
  <si>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</si>
  <si>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</si>
  <si>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</si>
  <si>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</si>
  <si>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</si>
  <si>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</si>
  <si>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</si>
  <si>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</si>
  <si>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</si>
  <si>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</si>
  <si>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</si>
  <si>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</si>
  <si>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</si>
  <si>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</si>
  <si>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</si>
  <si>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</si>
  <si>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</si>
  <si>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</si>
  <si>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</si>
  <si>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</si>
  <si>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</si>
  <si>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</si>
  <si>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</si>
  <si>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</si>
  <si>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</si>
  <si>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</si>
  <si>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</si>
  <si>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</si>
  <si>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</si>
  <si>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</si>
  <si>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</si>
  <si>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</si>
  <si>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</si>
  <si>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</si>
  <si>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</si>
  <si>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</si>
  <si>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</si>
  <si>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</si>
  <si>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</si>
  <si>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</si>
  <si>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</si>
  <si>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</si>
  <si>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</si>
  <si>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</si>
  <si>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</si>
  <si>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</si>
  <si>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</si>
  <si>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</si>
  <si>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</si>
  <si>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</si>
  <si>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</si>
  <si>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</si>
  <si>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</si>
  <si>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</si>
  <si>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</si>
  <si>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</si>
  <si>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</si>
  <si>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</si>
  <si>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</si>
  <si>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</si>
  <si>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</si>
  <si>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</si>
  <si>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</si>
  <si>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</si>
  <si>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</si>
  <si>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</si>
  <si>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</si>
  <si>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</si>
  <si>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</si>
  <si>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</si>
  <si>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</si>
  <si>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</si>
  <si>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</si>
  <si>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</si>
  <si>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</si>
  <si>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</si>
  <si>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</si>
  <si>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</si>
  <si>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</si>
  <si>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</si>
  <si>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</si>
  <si>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</si>
  <si>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</si>
  <si>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</si>
  <si>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</si>
  <si>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</si>
  <si>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</si>
  <si>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</si>
  <si>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</si>
  <si>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</si>
  <si>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</si>
  <si>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</si>
  <si>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</si>
  <si>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</si>
  <si>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</si>
  <si>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</si>
  <si>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</si>
  <si>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</si>
  <si>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</si>
  <si>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</si>
  <si>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</si>
  <si>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</si>
  <si>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</si>
  <si>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</si>
  <si>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</si>
  <si>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</si>
  <si>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</si>
  <si>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</si>
  <si>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</si>
  <si>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</si>
  <si>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</si>
  <si>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</si>
  <si>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</si>
  <si>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</si>
  <si>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</si>
  <si>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</si>
  <si>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</si>
  <si>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</si>
  <si>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</si>
  <si>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</si>
  <si>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</si>
  <si>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</si>
  <si>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</si>
  <si>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</si>
  <si>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</si>
  <si>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</si>
  <si>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</si>
  <si>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</si>
  <si>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</si>
  <si>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</si>
  <si>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</si>
  <si>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</si>
  <si>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</si>
  <si>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</si>
  <si>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</si>
  <si>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</si>
  <si>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</si>
  <si>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</si>
  <si>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</si>
  <si>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</si>
  <si>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</si>
  <si>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</si>
  <si>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</si>
  <si>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</si>
  <si>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</si>
  <si>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</si>
  <si>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</si>
  <si>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</si>
  <si>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</si>
  <si>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</si>
  <si>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</si>
  <si>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</si>
  <si>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</si>
  <si>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</si>
  <si>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</si>
  <si>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</si>
  <si>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</si>
  <si>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</si>
  <si>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</si>
  <si>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</si>
  <si>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</si>
  <si>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</si>
  <si>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</si>
  <si>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</si>
  <si>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</si>
  <si>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</si>
  <si>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</si>
  <si>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</si>
  <si>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</si>
  <si>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</si>
  <si>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</si>
  <si>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</si>
  <si>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</si>
  <si>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</si>
  <si>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</si>
  <si>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</si>
  <si>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</si>
  <si>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</si>
  <si>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</si>
  <si>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</si>
  <si>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</si>
  <si>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</si>
  <si>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</si>
  <si>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</si>
  <si>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</si>
  <si>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</si>
  <si>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</si>
  <si>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</si>
  <si>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</si>
  <si>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</si>
  <si>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</si>
  <si>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</si>
  <si>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</si>
  <si>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</si>
  <si>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</si>
  <si>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</si>
  <si>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</si>
  <si>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</si>
  <si>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</si>
  <si>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</si>
  <si>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</si>
  <si>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</si>
  <si>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</si>
  <si>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</si>
  <si>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</si>
  <si>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</si>
  <si>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</si>
  <si>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</si>
  <si>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</si>
  <si>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</si>
  <si>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</si>
  <si>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</si>
  <si>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</si>
  <si>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</si>
  <si>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</si>
  <si>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</si>
  <si>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</si>
  <si>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</si>
  <si>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</si>
  <si>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</si>
  <si>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</si>
  <si>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</si>
  <si>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</si>
  <si>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</si>
  <si>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</si>
  <si>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</si>
  <si>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</si>
  <si>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</si>
  <si>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</si>
  <si>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</si>
  <si>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</si>
  <si>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</si>
  <si>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</si>
  <si>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</si>
  <si>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</si>
  <si>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</si>
  <si>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</si>
  <si>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</si>
  <si>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</si>
  <si>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</si>
  <si>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</si>
  <si>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</si>
  <si>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</si>
  <si>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</si>
  <si>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</si>
  <si>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</si>
  <si>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</si>
  <si>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</si>
  <si>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</si>
  <si>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</si>
  <si>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</si>
  <si>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</si>
  <si>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</si>
  <si>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</si>
  <si>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</si>
  <si>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</si>
  <si>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</si>
  <si>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</si>
  <si>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</si>
  <si>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</si>
  <si>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</si>
  <si>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</si>
  <si>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</si>
  <si>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</si>
  <si>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</si>
  <si>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</si>
  <si>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</si>
  <si>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</si>
  <si>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</si>
  <si>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</si>
  <si>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</si>
  <si>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</si>
  <si>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</si>
  <si>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</si>
  <si>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</si>
  <si>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</si>
  <si>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</si>
  <si>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</si>
  <si>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</si>
  <si>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</si>
  <si>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</si>
  <si>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</si>
  <si>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</si>
  <si>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</si>
  <si>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</si>
  <si>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</si>
  <si>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</si>
  <si>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</si>
  <si>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</si>
  <si>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</si>
  <si>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</si>
  <si>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</si>
  <si>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</si>
  <si>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</si>
  <si>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</si>
  <si>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</si>
  <si>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</si>
  <si>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</si>
  <si>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</si>
  <si>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</si>
  <si>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</si>
  <si>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</si>
  <si>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</si>
  <si>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</si>
  <si>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</si>
  <si>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</si>
  <si>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</si>
  <si>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</si>
  <si>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</si>
  <si>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</si>
  <si>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</si>
  <si>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</si>
  <si>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</si>
  <si>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</si>
  <si>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</si>
  <si>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</si>
  <si>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</si>
  <si>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</si>
  <si>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</si>
  <si>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</si>
  <si>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</si>
  <si>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</si>
  <si>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</si>
  <si>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</si>
  <si>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</si>
  <si>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</si>
  <si>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</si>
  <si>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</si>
  <si>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</si>
  <si>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</si>
  <si>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</si>
  <si>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</si>
  <si>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</si>
  <si>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</si>
  <si>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</si>
  <si>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</si>
  <si>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</si>
  <si>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</si>
  <si>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</si>
  <si>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</si>
  <si>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</si>
  <si>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</si>
  <si>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</si>
  <si>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</si>
  <si>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</si>
  <si>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</si>
  <si>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</si>
  <si>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</si>
  <si>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</si>
  <si>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</si>
  <si>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</si>
  <si>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</si>
  <si>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</si>
  <si>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</si>
  <si>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</si>
  <si>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</si>
  <si>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</si>
  <si>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</si>
  <si>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</si>
  <si>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</si>
  <si>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</si>
  <si>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</si>
  <si>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</si>
  <si>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</si>
  <si>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</si>
  <si>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</si>
  <si>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</si>
  <si>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</si>
  <si>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</si>
  <si>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</si>
  <si>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</si>
  <si>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</si>
  <si>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</si>
  <si>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</si>
  <si>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</si>
  <si>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</si>
  <si>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</si>
  <si>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</si>
  <si>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</si>
  <si>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</si>
  <si>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</si>
  <si>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</si>
  <si>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</si>
  <si>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</si>
  <si>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</si>
  <si>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</si>
  <si>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</si>
  <si>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</si>
  <si>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</si>
  <si>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</si>
  <si>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</si>
  <si>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</si>
  <si>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</si>
  <si>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</si>
  <si>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</si>
  <si>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</si>
  <si>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</si>
  <si>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</si>
  <si>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</si>
  <si>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</si>
  <si>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</si>
  <si>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</si>
  <si>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</si>
  <si>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</si>
  <si>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</si>
  <si>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</si>
  <si>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</si>
  <si>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</si>
  <si>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</si>
  <si>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</si>
  <si>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</si>
  <si>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</si>
  <si>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</si>
  <si>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</si>
  <si>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</si>
  <si>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</si>
  <si>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</si>
  <si>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</si>
  <si>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</si>
  <si>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</si>
  <si>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</si>
  <si>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</si>
  <si>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</si>
  <si>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</si>
  <si>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</si>
  <si>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</si>
  <si>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</si>
  <si>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</si>
  <si>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</si>
  <si>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</si>
  <si>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</si>
  <si>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</si>
  <si>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</si>
  <si>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</si>
  <si>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</si>
  <si>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</si>
  <si>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</si>
  <si>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</si>
  <si>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</si>
  <si>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</si>
  <si>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</si>
  <si>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</si>
  <si>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</si>
  <si>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</si>
  <si>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</si>
  <si>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</si>
  <si>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</si>
  <si>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</si>
  <si>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</si>
  <si>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</si>
  <si>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</si>
  <si>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</si>
  <si>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</si>
  <si>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</si>
  <si>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</si>
  <si>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</si>
  <si>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</si>
  <si>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</si>
  <si>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</si>
  <si>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</si>
  <si>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</si>
  <si>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</si>
  <si>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</si>
  <si>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</si>
  <si>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</si>
  <si>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</si>
  <si>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</si>
  <si>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</si>
  <si>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</si>
  <si>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</si>
  <si>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</si>
  <si>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</si>
  <si>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</si>
  <si>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</si>
  <si>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</si>
  <si>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</si>
  <si>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</si>
  <si>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</si>
  <si>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</si>
  <si>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</si>
  <si>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</si>
  <si>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</si>
  <si>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</si>
  <si>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</si>
  <si>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</si>
  <si>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</si>
  <si>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</si>
  <si>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</si>
  <si>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</si>
  <si>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</si>
  <si>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</si>
  <si>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</si>
  <si>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</si>
  <si>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</si>
  <si>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</si>
  <si>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</si>
  <si>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</si>
  <si>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</si>
  <si>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</si>
  <si>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</si>
  <si>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</si>
  <si>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</si>
  <si>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</si>
  <si>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</si>
  <si>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</si>
  <si>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</si>
  <si>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</si>
  <si>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</si>
  <si>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</si>
  <si>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</si>
  <si>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</si>
  <si>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</si>
  <si>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</si>
  <si>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</si>
  <si>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</si>
  <si>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</si>
  <si>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</si>
  <si>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</si>
  <si>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</si>
  <si>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</si>
  <si>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</si>
  <si>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</si>
  <si>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</si>
  <si>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</si>
  <si>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</si>
  <si>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</si>
  <si>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</si>
  <si>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</si>
  <si>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</si>
  <si>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</si>
  <si>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</si>
  <si>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</si>
  <si>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</si>
  <si>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</si>
  <si>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</si>
  <si>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</si>
  <si>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</si>
  <si>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</si>
  <si>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</si>
  <si>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</si>
  <si>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</si>
  <si>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</si>
  <si>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</si>
  <si>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</si>
  <si>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</si>
  <si>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</si>
  <si>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</si>
  <si>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</si>
  <si>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</si>
  <si>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</si>
  <si>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</si>
  <si>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</si>
  <si>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</si>
  <si>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</si>
  <si>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</si>
  <si>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</si>
  <si>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</si>
  <si>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</si>
  <si>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</si>
  <si>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</si>
  <si>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</si>
  <si>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</si>
  <si>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</si>
  <si>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</si>
  <si>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</si>
  <si>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</si>
  <si>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</si>
  <si>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</si>
  <si>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</si>
  <si>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</si>
  <si>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</si>
  <si>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</si>
  <si>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</si>
  <si>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</si>
  <si>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</si>
  <si>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</si>
  <si>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</si>
  <si>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</si>
  <si>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</si>
  <si>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</si>
  <si>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</si>
  <si>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</si>
  <si>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</si>
  <si>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</si>
  <si>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</si>
  <si>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</si>
  <si>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</si>
  <si>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</si>
  <si>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</si>
  <si>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</si>
  <si>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</si>
  <si>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</si>
  <si>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</si>
  <si>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</si>
  <si>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</si>
  <si>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</si>
  <si>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</si>
  <si>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</si>
  <si>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</si>
  <si>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</si>
  <si>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</si>
  <si>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</si>
  <si>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</si>
  <si>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</si>
  <si>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</si>
  <si>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</si>
  <si>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</si>
  <si>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</si>
  <si>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</si>
  <si>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</si>
  <si>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</si>
  <si>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</si>
  <si>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</si>
  <si>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</si>
  <si>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</si>
  <si>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</si>
  <si>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</si>
  <si>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</si>
  <si>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</si>
  <si>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</si>
  <si>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</si>
  <si>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</si>
  <si>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</si>
  <si>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</si>
  <si>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</si>
  <si>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</si>
  <si>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</si>
  <si>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</si>
  <si>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</si>
  <si>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</si>
  <si>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</si>
  <si>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</si>
  <si>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</si>
  <si>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</si>
  <si>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</si>
  <si>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</si>
  <si>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</si>
  <si>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</si>
  <si>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</si>
  <si>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</si>
  <si>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</si>
  <si>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</si>
  <si>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</si>
  <si>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</si>
  <si>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</si>
  <si>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</si>
  <si>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</si>
  <si>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</si>
  <si>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</si>
  <si>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</si>
  <si>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</si>
  <si>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</si>
  <si>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</si>
  <si>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</si>
  <si>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</si>
  <si>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</si>
  <si>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</si>
  <si>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</si>
  <si>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</si>
  <si>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</si>
  <si>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</si>
  <si>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</si>
  <si>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</si>
  <si>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</si>
  <si>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</si>
  <si>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</si>
  <si>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</si>
  <si>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</si>
  <si>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</si>
  <si>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</si>
  <si>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</si>
  <si>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</si>
  <si>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</si>
  <si>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</si>
  <si>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</si>
  <si>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</si>
  <si>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</si>
  <si>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</si>
  <si>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</si>
  <si>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</si>
  <si>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</si>
  <si>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</si>
  <si>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</si>
  <si>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</si>
  <si>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</si>
  <si>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</si>
  <si>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</si>
  <si>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</si>
  <si>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</si>
  <si>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</si>
  <si>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</si>
  <si>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</si>
  <si>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</si>
  <si>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</si>
  <si>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</si>
  <si>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</si>
  <si>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</si>
  <si>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</si>
  <si>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</si>
  <si>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</si>
  <si>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</si>
  <si>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</si>
  <si>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</si>
  <si>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</si>
  <si>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</si>
  <si>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</si>
  <si>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</si>
  <si>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</si>
  <si>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</si>
  <si>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</si>
  <si>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</si>
  <si>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</si>
  <si>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</si>
  <si>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</si>
  <si>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</si>
  <si>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</si>
  <si>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</si>
  <si>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</si>
  <si>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</si>
  <si>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</si>
  <si>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</si>
  <si>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</si>
  <si>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</si>
  <si>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</si>
  <si>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</si>
  <si>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</si>
  <si>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</si>
  <si>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</si>
  <si>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</si>
  <si>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</si>
  <si>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</si>
  <si>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</si>
  <si>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</si>
  <si>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</si>
  <si>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</si>
  <si>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</si>
  <si>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</si>
  <si>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</si>
  <si>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</si>
  <si>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</si>
  <si>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</si>
  <si>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</si>
  <si>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</si>
  <si>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</si>
  <si>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</si>
  <si>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</si>
  <si>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</si>
  <si>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</si>
  <si>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</si>
  <si>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</si>
  <si>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</si>
  <si>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</si>
  <si>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</si>
  <si>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</si>
  <si>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</si>
  <si>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</si>
  <si>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</si>
  <si>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</si>
  <si>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</si>
  <si>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</si>
  <si>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</si>
  <si>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</si>
  <si>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</si>
  <si>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</si>
  <si>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</si>
  <si>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</si>
  <si>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</si>
  <si>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</si>
  <si>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</si>
  <si>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</si>
  <si>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</si>
  <si>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</si>
  <si>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</si>
  <si>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</si>
  <si>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</si>
  <si>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</si>
  <si>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</si>
  <si>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</si>
  <si>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</si>
  <si>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</si>
  <si>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</si>
  <si>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</si>
  <si>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</si>
  <si>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</si>
  <si>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</si>
  <si>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</si>
  <si>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</si>
  <si>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</si>
  <si>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</si>
  <si>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</si>
  <si>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</si>
  <si>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</si>
  <si>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</si>
  <si>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</si>
  <si>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</si>
  <si>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</si>
  <si>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</si>
  <si>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</si>
  <si>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</si>
  <si>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</si>
  <si>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</si>
  <si>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</si>
  <si>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</si>
  <si>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</si>
  <si>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</si>
  <si>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</si>
  <si>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</si>
  <si>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</si>
  <si>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</si>
  <si>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</si>
  <si>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</si>
  <si>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</si>
  <si>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</si>
  <si>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</si>
  <si>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</si>
  <si>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</si>
  <si>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</si>
  <si>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</si>
  <si>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</si>
  <si>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</si>
  <si>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</si>
  <si>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</si>
  <si>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</si>
  <si>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</si>
  <si>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</si>
  <si>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</si>
  <si>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</si>
  <si>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</si>
  <si>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</si>
  <si>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</si>
  <si>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</si>
  <si>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</si>
  <si>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</si>
  <si>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</si>
  <si>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</si>
  <si>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</si>
  <si>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</si>
  <si>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</si>
  <si>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</si>
  <si>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</si>
  <si>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</si>
  <si>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</si>
  <si>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</si>
  <si>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</si>
  <si>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</si>
  <si>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</si>
  <si>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</si>
  <si>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</si>
  <si>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</si>
  <si>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</si>
  <si>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</si>
  <si>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</si>
  <si>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</si>
  <si>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</si>
  <si>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</si>
  <si>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</si>
  <si>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</si>
  <si>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</si>
  <si>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</si>
  <si>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</si>
  <si>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</si>
  <si>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</si>
  <si>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</si>
  <si>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</si>
  <si>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</si>
  <si>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</si>
  <si>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</si>
  <si>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</si>
  <si>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</si>
  <si>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</si>
  <si>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</si>
  <si>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</si>
  <si>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</si>
  <si>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</si>
  <si>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</si>
  <si>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</si>
  <si>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</si>
  <si>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</si>
  <si>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</si>
  <si>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</si>
  <si>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</si>
  <si>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</si>
  <si>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</si>
  <si>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</si>
  <si>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</si>
  <si>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</si>
  <si>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</si>
  <si>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</si>
  <si>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</si>
  <si>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</si>
  <si>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</si>
  <si>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</si>
  <si>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</si>
  <si>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</si>
  <si>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</si>
  <si>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</si>
  <si>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</si>
  <si>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</si>
  <si>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</si>
  <si>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</si>
  <si>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</si>
  <si>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</si>
  <si>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</si>
  <si>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</si>
  <si>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</si>
  <si>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</si>
  <si>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</si>
  <si>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</si>
  <si>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</si>
  <si>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</si>
  <si>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</si>
  <si>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</si>
  <si>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</si>
  <si>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</si>
  <si>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</si>
  <si>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</si>
  <si>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</si>
  <si>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</si>
  <si>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</si>
  <si>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</si>
  <si>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</si>
  <si>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</si>
  <si>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</si>
  <si>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</si>
  <si>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</si>
  <si>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</si>
  <si>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</si>
  <si>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</si>
  <si>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</si>
  <si>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</si>
  <si>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</si>
  <si>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</si>
  <si>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</si>
  <si>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</si>
  <si>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</si>
  <si>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</si>
  <si>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</si>
  <si>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</si>
  <si>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</si>
  <si>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</si>
  <si>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</si>
  <si>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</si>
  <si>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</si>
  <si>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</si>
  <si>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</si>
  <si>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</si>
  <si>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</si>
  <si>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</si>
  <si>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</si>
  <si>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</si>
  <si>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</si>
  <si>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</si>
  <si>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</si>
  <si>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</si>
  <si>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</si>
  <si>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</si>
  <si>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</si>
  <si>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</si>
  <si>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</si>
  <si>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</si>
  <si>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</si>
  <si>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</si>
  <si>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</si>
  <si>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</si>
  <si>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</si>
  <si>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</si>
  <si>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</si>
  <si>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</si>
  <si>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</si>
  <si>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</si>
  <si>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</si>
  <si>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</si>
  <si>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</si>
  <si>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</si>
  <si>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</si>
  <si>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</si>
  <si>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</si>
  <si>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</si>
  <si>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</si>
  <si>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</si>
  <si>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</si>
  <si>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</si>
  <si>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</si>
  <si>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</si>
  <si>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</si>
  <si>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</si>
  <si>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</si>
  <si>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</si>
  <si>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</si>
  <si>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</si>
  <si>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</si>
  <si>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</si>
  <si>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</si>
  <si>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</si>
  <si>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</si>
  <si>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</si>
  <si>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</si>
  <si>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</si>
  <si>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</si>
  <si>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</si>
  <si>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</si>
  <si>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</si>
  <si>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</si>
  <si>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</si>
  <si>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</si>
  <si>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</si>
  <si>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</si>
  <si>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</si>
  <si>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</si>
  <si>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</si>
  <si>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</si>
  <si>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</si>
  <si>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</si>
  <si>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</si>
  <si>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</si>
  <si>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</si>
  <si>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</si>
  <si>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</si>
  <si>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</si>
  <si>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</si>
  <si>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</si>
  <si>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</si>
  <si>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</si>
  <si>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</si>
  <si>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</si>
  <si>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</si>
  <si>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</si>
  <si>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</si>
  <si>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</si>
  <si>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</si>
  <si>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</si>
  <si>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</si>
  <si>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</si>
  <si>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</si>
  <si>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</si>
  <si>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</si>
  <si>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</si>
  <si>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</si>
  <si>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</si>
  <si>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</si>
  <si>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</si>
  <si>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</si>
  <si>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</si>
  <si>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</si>
  <si>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</si>
  <si>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</si>
  <si>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</si>
  <si>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</si>
  <si>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</si>
  <si>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</si>
  <si>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</si>
  <si>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</si>
  <si>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</si>
  <si>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</si>
  <si>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</si>
  <si>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</si>
  <si>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</si>
  <si>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</si>
  <si>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</si>
  <si>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</si>
  <si>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</si>
  <si>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</si>
  <si>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</si>
  <si>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</si>
  <si>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</si>
  <si>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</si>
  <si>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</si>
  <si>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</si>
  <si>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</si>
  <si>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</si>
  <si>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</si>
  <si>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</si>
  <si>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</si>
  <si>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</si>
  <si>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</si>
  <si>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</si>
  <si>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</si>
  <si>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</si>
  <si>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</si>
  <si>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</si>
  <si>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</si>
  <si>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</si>
  <si>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</si>
  <si>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</si>
  <si>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</si>
  <si>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</si>
  <si>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</si>
  <si>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</si>
  <si>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</si>
  <si>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</si>
  <si>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</si>
  <si>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</si>
  <si>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</si>
  <si>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</si>
  <si>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</si>
  <si>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</si>
  <si>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</si>
  <si>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</si>
  <si>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</si>
  <si>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</si>
  <si>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</si>
  <si>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</si>
  <si>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</si>
  <si>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</si>
  <si>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</si>
  <si>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</si>
  <si>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</si>
  <si>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</si>
  <si>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</si>
  <si>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</si>
  <si>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</si>
  <si>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</si>
  <si>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</si>
  <si>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</si>
  <si>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</si>
  <si>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</si>
  <si>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</si>
  <si>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</si>
  <si>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</si>
  <si>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</si>
  <si>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</si>
  <si>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</si>
  <si>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</si>
  <si>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</si>
  <si>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</si>
  <si>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</si>
  <si>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</si>
  <si>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</si>
  <si>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</si>
  <si>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</si>
  <si>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</si>
  <si>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</si>
  <si>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</si>
  <si>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</si>
  <si>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</si>
  <si>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</si>
  <si>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</si>
  <si>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</si>
  <si>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</si>
  <si>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</si>
  <si>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</si>
  <si>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</si>
  <si>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</si>
  <si>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</si>
  <si>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</si>
  <si>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</si>
  <si>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</si>
  <si>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</si>
  <si>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</si>
  <si>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</si>
  <si>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</si>
  <si>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</si>
  <si>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</si>
  <si>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</si>
  <si>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</si>
  <si>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</si>
  <si>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</si>
  <si>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</si>
  <si>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</si>
  <si>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</si>
  <si>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</si>
  <si>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</si>
  <si>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</si>
  <si>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</si>
  <si>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</si>
  <si>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</si>
  <si>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</si>
  <si>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</si>
  <si>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</si>
  <si>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</si>
  <si>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</si>
  <si>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</si>
  <si>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</si>
  <si>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</si>
  <si>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</si>
  <si>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</si>
  <si>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</si>
  <si>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</si>
  <si>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</si>
  <si>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</si>
  <si>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</si>
  <si>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</si>
  <si>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</si>
  <si>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</si>
  <si>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</si>
  <si>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</si>
  <si>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</si>
  <si>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</si>
  <si>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</si>
  <si>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</si>
  <si>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</si>
  <si>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</si>
  <si>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</si>
  <si>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</si>
  <si>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</si>
  <si>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</si>
  <si>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</si>
  <si>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</si>
  <si>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</si>
  <si>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</si>
  <si>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</si>
  <si>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</si>
  <si>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</si>
  <si>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</si>
  <si>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</si>
  <si>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</si>
  <si>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</si>
  <si>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</si>
  <si>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</si>
  <si>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</si>
  <si>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</si>
  <si>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</si>
  <si>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</si>
  <si>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</si>
  <si>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</si>
  <si>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</si>
  <si>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</si>
  <si>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</si>
  <si>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</si>
  <si>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</si>
  <si>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</si>
  <si>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</si>
  <si>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</si>
  <si>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</si>
  <si>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</si>
  <si>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</si>
  <si>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</si>
  <si>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</si>
  <si>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</si>
  <si>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</si>
  <si>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</si>
  <si>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</si>
  <si>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</si>
  <si>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</si>
  <si>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</si>
  <si>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</si>
  <si>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</si>
  <si>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</si>
  <si>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</si>
  <si>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</si>
  <si>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</si>
  <si>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</si>
  <si>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</si>
  <si>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</si>
  <si>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</si>
  <si>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</si>
  <si>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</si>
  <si>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</si>
  <si>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</si>
  <si>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</si>
  <si>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</si>
  <si>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</si>
  <si>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</si>
  <si>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</si>
  <si>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</si>
  <si>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</si>
  <si>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</si>
  <si>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</si>
  <si>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</si>
  <si>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</si>
  <si>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</si>
  <si>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</si>
  <si>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</si>
  <si>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</si>
  <si>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</si>
  <si>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</si>
  <si>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</si>
  <si>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</si>
  <si>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</si>
  <si>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</si>
  <si>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</si>
  <si>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</si>
  <si>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</si>
  <si>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</si>
  <si>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</si>
  <si>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</si>
  <si>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</si>
  <si>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</si>
  <si>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</si>
  <si>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</si>
  <si>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</si>
  <si>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</si>
  <si>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</si>
  <si>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</si>
  <si>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</si>
  <si>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</si>
  <si>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</si>
  <si>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</si>
  <si>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</si>
  <si>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</si>
  <si>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</si>
  <si>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</si>
  <si>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</si>
  <si>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</si>
  <si>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</si>
  <si>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</si>
  <si>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</si>
  <si>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</si>
  <si>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</si>
  <si>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</si>
  <si>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</si>
  <si>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</si>
  <si>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</si>
  <si>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</si>
  <si>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</si>
  <si>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</si>
  <si>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</si>
  <si>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</si>
  <si>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</si>
  <si>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</si>
  <si>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</si>
  <si>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</si>
  <si>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</si>
  <si>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</si>
  <si>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</si>
  <si>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</si>
  <si>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</si>
  <si>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</si>
  <si>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</si>
  <si>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</si>
  <si>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</si>
  <si>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</si>
  <si>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</si>
  <si>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</si>
  <si>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</si>
  <si>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</si>
  <si>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</si>
  <si>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</si>
  <si>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</si>
  <si>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</si>
  <si>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</si>
  <si>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</si>
  <si>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</si>
  <si>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</si>
  <si>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</si>
  <si>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</si>
  <si>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</si>
  <si>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</si>
  <si>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</si>
  <si>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</si>
  <si>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</si>
  <si>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</si>
  <si>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</si>
  <si>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</si>
  <si>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</si>
  <si>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</si>
  <si>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</si>
  <si>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</si>
  <si>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</si>
  <si>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</si>
  <si>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</si>
  <si>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</si>
  <si>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</si>
  <si>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</si>
  <si>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</si>
  <si>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</si>
  <si>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</si>
  <si>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</si>
  <si>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</si>
  <si>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</si>
  <si>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</si>
  <si>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</si>
  <si>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</si>
  <si>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</si>
  <si>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</si>
  <si>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</si>
  <si>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</si>
  <si>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</si>
  <si>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</si>
  <si>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</si>
  <si>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</si>
  <si>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</si>
  <si>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</si>
  <si>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</si>
  <si>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</si>
  <si>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</si>
  <si>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</si>
  <si>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</si>
  <si>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</si>
  <si>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</si>
  <si>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</si>
  <si>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</si>
  <si>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</si>
  <si>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</si>
  <si>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</si>
  <si>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</si>
  <si>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</si>
  <si>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</si>
  <si>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</si>
  <si>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</si>
  <si>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</si>
  <si>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</si>
  <si>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</si>
  <si>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</si>
  <si>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</si>
  <si>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</si>
  <si>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</si>
  <si>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</si>
  <si>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</si>
  <si>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</si>
  <si>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</si>
  <si>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</si>
  <si>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</si>
  <si>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</si>
  <si>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</si>
  <si>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</si>
  <si>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</si>
  <si>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</si>
  <si>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</si>
  <si>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</si>
  <si>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</si>
  <si>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</si>
  <si>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</si>
  <si>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</si>
  <si>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</si>
  <si>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</si>
  <si>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</si>
  <si>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</si>
  <si>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</si>
  <si>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</si>
  <si>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</si>
  <si>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</si>
  <si>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</si>
  <si>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</si>
  <si>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</si>
  <si>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</si>
  <si>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</si>
  <si>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</si>
  <si>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</si>
  <si>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</si>
  <si>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</si>
  <si>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</si>
  <si>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</si>
  <si>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</si>
  <si>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</si>
  <si>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</si>
  <si>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</si>
  <si>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</si>
  <si>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</si>
  <si>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</si>
  <si>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</si>
  <si>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</si>
  <si>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</si>
  <si>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</si>
  <si>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</si>
  <si>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</si>
  <si>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</si>
  <si>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</si>
  <si>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</si>
  <si>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</si>
  <si>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</si>
  <si>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</si>
  <si>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</si>
  <si>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</si>
  <si>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</si>
  <si>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</si>
  <si>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</si>
  <si>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</si>
  <si>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</si>
  <si>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</si>
  <si>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</si>
  <si>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</si>
  <si>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</si>
  <si>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</si>
  <si>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</si>
  <si>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</si>
  <si>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</si>
  <si>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</si>
  <si>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</si>
  <si>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</si>
  <si>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</si>
  <si>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</si>
  <si>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</si>
  <si>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</si>
  <si>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</si>
  <si>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</si>
  <si>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</si>
  <si>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</si>
  <si>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</si>
  <si>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</si>
  <si>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</si>
  <si>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</si>
  <si>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</si>
  <si>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</si>
  <si>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</si>
  <si>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</si>
  <si>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</si>
  <si>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</si>
  <si>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</si>
  <si>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</si>
  <si>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</si>
  <si>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</si>
  <si>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</si>
  <si>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</si>
  <si>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</si>
  <si>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</si>
  <si>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</si>
  <si>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</si>
  <si>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</si>
  <si>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</si>
  <si>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</si>
  <si>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</si>
  <si>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</si>
  <si>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</si>
  <si>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</si>
  <si>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</si>
  <si>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</si>
  <si>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</si>
  <si>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</si>
  <si>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</si>
  <si>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</si>
  <si>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</si>
  <si>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</si>
  <si>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</si>
  <si>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</si>
  <si>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</si>
  <si>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</si>
  <si>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</si>
  <si>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</si>
  <si>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</si>
  <si>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</si>
  <si>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</si>
  <si>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</si>
  <si>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</si>
  <si>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</si>
  <si>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</si>
  <si>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</si>
  <si>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</si>
  <si>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</si>
  <si>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</si>
  <si>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</si>
  <si>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</si>
  <si>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</si>
  <si>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</si>
  <si>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</si>
  <si>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</si>
  <si>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</si>
  <si>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</si>
  <si>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</si>
  <si>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</si>
  <si>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</si>
  <si>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</si>
  <si>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</si>
  <si>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</si>
  <si>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</si>
  <si>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</si>
  <si>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</si>
  <si>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</si>
  <si>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</si>
  <si>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</si>
  <si>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</si>
  <si>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</si>
  <si>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</si>
  <si>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</si>
  <si>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</si>
  <si>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</si>
  <si>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</si>
  <si>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</si>
  <si>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</si>
  <si>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</si>
  <si>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</si>
  <si>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</si>
  <si>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</si>
  <si>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</si>
  <si>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</si>
  <si>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</si>
  <si>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</si>
  <si>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</si>
  <si>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</si>
  <si>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</si>
  <si>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</si>
  <si>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</si>
  <si>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</si>
  <si>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</si>
  <si>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</si>
  <si>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</si>
  <si>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</si>
  <si>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</si>
  <si>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</si>
  <si>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</si>
  <si>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</si>
  <si>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</si>
  <si>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</si>
  <si>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</si>
  <si>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</si>
  <si>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</si>
  <si>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</si>
  <si>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</si>
  <si>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</si>
  <si>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</si>
  <si>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</si>
  <si>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</si>
  <si>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</si>
  <si>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</si>
  <si>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</si>
  <si>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</si>
  <si>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</si>
  <si>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</si>
  <si>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</si>
  <si>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</si>
  <si>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</si>
  <si>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</si>
  <si>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</si>
  <si>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</si>
  <si>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</si>
  <si>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</si>
  <si>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</si>
  <si>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</si>
  <si>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</si>
  <si>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</si>
  <si>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</si>
  <si>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</si>
  <si>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</si>
  <si>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</si>
  <si>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</si>
  <si>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</si>
  <si>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</si>
  <si>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</si>
  <si>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</si>
  <si>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</si>
  <si>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</si>
  <si>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</si>
  <si>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</si>
  <si>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</si>
  <si>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</si>
  <si>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</si>
  <si>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</si>
  <si>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</si>
  <si>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</si>
  <si>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</si>
  <si>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</si>
  <si>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</si>
  <si>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</si>
  <si>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</si>
  <si>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</si>
  <si>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</si>
  <si>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</si>
  <si>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</si>
  <si>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</si>
  <si>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</si>
  <si>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</si>
  <si>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</si>
  <si>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</si>
  <si>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</si>
  <si>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</si>
  <si>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</si>
  <si>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</si>
  <si>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</si>
  <si>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</si>
  <si>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</si>
  <si>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</si>
  <si>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</si>
  <si>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</si>
  <si>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</si>
  <si>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</si>
  <si>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</si>
  <si>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</si>
  <si>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</si>
  <si>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</si>
  <si>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</si>
  <si>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</si>
  <si>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</si>
  <si>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</si>
  <si>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</si>
  <si>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</si>
  <si>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</si>
  <si>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</si>
  <si>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</si>
  <si>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</si>
  <si>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</si>
  <si>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</si>
  <si>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</si>
  <si>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</si>
  <si>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</si>
  <si>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</si>
  <si>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</si>
  <si>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</si>
  <si>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</si>
  <si>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</si>
  <si>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</si>
  <si>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</si>
  <si>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</si>
  <si>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</si>
  <si>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</si>
  <si>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</si>
  <si>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</si>
  <si>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</si>
  <si>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</si>
  <si>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</si>
  <si>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</si>
  <si>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</si>
  <si>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</si>
  <si>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</si>
  <si>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</si>
  <si>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</si>
  <si>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</si>
  <si>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</si>
  <si>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</si>
  <si>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</si>
  <si>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</si>
  <si>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</si>
  <si>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</si>
  <si>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</si>
  <si>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</si>
  <si>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</si>
  <si>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</si>
  <si>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</si>
  <si>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</si>
  <si>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</si>
  <si>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</si>
  <si>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</si>
  <si>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</si>
  <si>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</si>
  <si>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</si>
  <si>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</si>
  <si>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</si>
  <si>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</si>
  <si>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</si>
  <si>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</si>
  <si>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</si>
  <si>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</si>
  <si>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</si>
  <si>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</si>
  <si>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</si>
  <si>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</si>
  <si>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</si>
  <si>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</si>
  <si>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</si>
  <si>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</si>
  <si>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</si>
  <si>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</si>
  <si>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</si>
  <si>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</si>
  <si>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</si>
  <si>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</si>
  <si>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</si>
  <si>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</si>
  <si>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</si>
  <si>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</si>
  <si>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</si>
  <si>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</si>
  <si>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</si>
  <si>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</si>
  <si>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</si>
  <si>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</si>
  <si>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</si>
  <si>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</si>
  <si>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</si>
  <si>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</si>
  <si>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</si>
  <si>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</si>
  <si>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</si>
  <si>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</si>
  <si>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</si>
  <si>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</si>
  <si>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</si>
  <si>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</si>
  <si>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</si>
  <si>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</si>
  <si>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</si>
  <si>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</si>
  <si>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</si>
  <si>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</si>
  <si>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</si>
  <si>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</si>
  <si>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</si>
  <si>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</si>
  <si>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</si>
  <si>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</si>
  <si>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</si>
  <si>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</si>
  <si>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</si>
  <si>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</si>
  <si>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</si>
  <si>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</si>
  <si>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</si>
  <si>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</si>
  <si>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</si>
  <si>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</si>
  <si>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</si>
  <si>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</si>
  <si>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</si>
  <si>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</si>
  <si>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</si>
  <si>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</si>
  <si>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</si>
  <si>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</si>
  <si>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</si>
  <si>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</si>
  <si>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</si>
  <si>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</si>
  <si>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</si>
  <si>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</si>
  <si>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</si>
  <si>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</si>
  <si>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</si>
  <si>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</si>
  <si>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</si>
  <si>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</si>
  <si>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</si>
  <si>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</si>
  <si>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</si>
  <si>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</si>
  <si>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</si>
  <si>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</si>
  <si>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</si>
  <si>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</si>
  <si>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</si>
  <si>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</si>
  <si>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</si>
  <si>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</si>
  <si>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</si>
  <si>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</si>
  <si>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</si>
  <si>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</si>
  <si>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</si>
  <si>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</si>
  <si>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</si>
  <si>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</si>
  <si>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</si>
  <si>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</si>
  <si>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</si>
  <si>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</si>
  <si>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</si>
  <si>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</si>
  <si>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</si>
  <si>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</si>
  <si>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</si>
  <si>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</si>
  <si>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</si>
  <si>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</si>
  <si>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</si>
  <si>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</si>
  <si>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</si>
  <si>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</si>
  <si>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</si>
  <si>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</si>
  <si>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</si>
  <si>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</si>
  <si>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</si>
  <si>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</si>
  <si>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</si>
  <si>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</si>
  <si>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</si>
  <si>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</si>
  <si>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</si>
  <si>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</si>
  <si>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</si>
  <si>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</si>
  <si>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</si>
  <si>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</si>
  <si>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</si>
  <si>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</si>
  <si>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</si>
  <si>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</si>
  <si>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</si>
  <si>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</si>
  <si>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</si>
  <si>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</si>
  <si>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</si>
  <si>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</si>
  <si>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</si>
  <si>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</si>
  <si>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</si>
  <si>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</si>
  <si>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</si>
  <si>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</si>
  <si>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</si>
  <si>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</si>
  <si>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</si>
  <si>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</si>
  <si>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</si>
  <si>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</si>
  <si>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</si>
  <si>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</si>
  <si>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</si>
  <si>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</si>
  <si>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</si>
  <si>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</si>
  <si>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</si>
  <si>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</si>
  <si>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</si>
  <si>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</si>
  <si>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</si>
  <si>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</si>
  <si>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</si>
  <si>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</si>
  <si>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</si>
  <si>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</si>
  <si>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</si>
  <si>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</si>
  <si>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</si>
  <si>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</si>
  <si>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</si>
  <si>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</si>
  <si>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</si>
  <si>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</si>
  <si>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</si>
  <si>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</si>
  <si>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</si>
  <si>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</si>
  <si>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</si>
  <si>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</si>
  <si>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</si>
  <si>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</si>
  <si>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</si>
  <si>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</si>
  <si>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</si>
  <si>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</si>
  <si>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</si>
  <si>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</si>
  <si>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</si>
  <si>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</si>
  <si>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</si>
  <si>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</si>
  <si>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</si>
  <si>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</si>
  <si>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</si>
  <si>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</si>
  <si>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</si>
  <si>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</si>
  <si>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</si>
  <si>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</si>
  <si>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</si>
  <si>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</si>
  <si>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</si>
  <si>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</si>
  <si>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</si>
  <si>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</si>
  <si>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</si>
  <si>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</si>
  <si>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</si>
  <si>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</si>
  <si>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</si>
  <si>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</si>
  <si>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</si>
  <si>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</si>
  <si>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</si>
  <si>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</si>
  <si>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</si>
  <si>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</si>
  <si>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</si>
  <si>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</si>
  <si>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</si>
  <si>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</si>
  <si>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</si>
  <si>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</si>
  <si>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</si>
  <si>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</si>
  <si>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</si>
  <si>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</si>
  <si>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</si>
  <si>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</si>
  <si>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</si>
  <si>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</si>
  <si>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</si>
  <si>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</si>
  <si>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</si>
  <si>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</si>
  <si>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</si>
  <si>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</si>
  <si>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</si>
  <si>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</si>
  <si>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</si>
  <si>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</si>
  <si>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</si>
  <si>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</si>
  <si>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</si>
  <si>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</si>
  <si>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</si>
  <si>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</si>
  <si>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</si>
  <si>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</si>
  <si>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</si>
  <si>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</si>
  <si>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</si>
  <si>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</si>
  <si>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</si>
  <si>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</si>
  <si>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</si>
  <si>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</si>
  <si>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</si>
  <si>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</si>
  <si>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</si>
  <si>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</si>
  <si>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</si>
  <si>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</si>
  <si>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</si>
  <si>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</si>
  <si>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</si>
  <si>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</si>
  <si>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</si>
  <si>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</si>
  <si>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</si>
  <si>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</si>
  <si>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</si>
  <si>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</si>
  <si>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</si>
  <si>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</si>
  <si>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</si>
  <si>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</si>
  <si>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</si>
  <si>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</si>
  <si>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</si>
  <si>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</si>
  <si>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</si>
  <si>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</si>
  <si>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</si>
  <si>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</si>
  <si>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</si>
  <si>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</si>
  <si>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</si>
  <si>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</si>
  <si>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</si>
  <si>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</si>
  <si>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</si>
  <si>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</si>
  <si>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</si>
  <si>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</si>
  <si>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</si>
  <si>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</si>
  <si>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</si>
  <si>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</si>
  <si>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</si>
  <si>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</si>
  <si>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</si>
  <si>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</si>
  <si>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</si>
  <si>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</si>
  <si>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</si>
  <si>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</si>
  <si>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</si>
  <si>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</si>
  <si>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</si>
  <si>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</si>
  <si>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</si>
  <si>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</si>
  <si>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</si>
  <si>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</si>
  <si>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</si>
  <si>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</si>
  <si>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</si>
  <si>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</si>
  <si>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</si>
  <si>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</si>
  <si>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</si>
  <si>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</si>
  <si>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</si>
  <si>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</si>
  <si>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</si>
  <si>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</si>
  <si>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</si>
  <si>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</si>
  <si>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</si>
  <si>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</si>
  <si>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</si>
  <si>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</si>
  <si>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</si>
  <si>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</si>
  <si>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</si>
  <si>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</si>
  <si>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</si>
  <si>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</si>
  <si>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</si>
  <si>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</si>
  <si>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</si>
  <si>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</si>
  <si>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</si>
  <si>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</si>
  <si>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</si>
  <si>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</si>
  <si>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</si>
  <si>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</si>
  <si>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</si>
  <si>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</si>
  <si>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</si>
  <si>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</si>
  <si>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</si>
  <si>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</si>
  <si>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</si>
  <si>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</si>
  <si>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</si>
  <si>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</si>
  <si>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</si>
  <si>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</si>
  <si>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</si>
  <si>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</si>
  <si>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</si>
  <si>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</si>
  <si>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</si>
  <si>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</si>
  <si>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</si>
  <si>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</si>
  <si>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</si>
  <si>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</si>
  <si>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</si>
  <si>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</si>
  <si>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</si>
  <si>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</si>
  <si>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</si>
  <si>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</si>
  <si>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</si>
  <si>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</si>
  <si>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</si>
  <si>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</si>
  <si>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</si>
  <si>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</si>
  <si>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</si>
  <si>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</si>
  <si>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</si>
  <si>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</si>
  <si>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</si>
  <si>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</si>
  <si>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</si>
  <si>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</si>
  <si>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</si>
  <si>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</si>
  <si>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</si>
  <si>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</si>
  <si>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</si>
  <si>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</si>
  <si>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</si>
  <si>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</si>
  <si>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</si>
  <si>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</si>
  <si>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</si>
  <si>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</si>
  <si>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</si>
  <si>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</si>
  <si>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</si>
  <si>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</si>
  <si>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</si>
  <si>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</si>
  <si>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</si>
  <si>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</si>
  <si>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</si>
  <si>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</si>
  <si>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</si>
  <si>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</si>
  <si>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</si>
  <si>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</si>
  <si>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</si>
  <si>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</si>
  <si>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</si>
  <si>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</si>
  <si>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</si>
  <si>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</si>
  <si>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</si>
  <si>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</si>
  <si>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</si>
  <si>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</si>
  <si>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</si>
  <si>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</si>
  <si>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</si>
  <si>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</si>
  <si>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</si>
  <si>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</si>
  <si>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</si>
  <si>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</si>
  <si>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</si>
  <si>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</si>
  <si>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</si>
  <si>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</si>
  <si>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</si>
  <si>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</si>
  <si>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</si>
  <si>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</si>
  <si>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</si>
  <si>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</si>
  <si>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</si>
  <si>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</si>
  <si>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</si>
  <si>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</si>
  <si>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</si>
  <si>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</si>
  <si>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</si>
  <si>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</si>
  <si>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</si>
  <si>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</si>
  <si>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</si>
  <si>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</si>
  <si>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</si>
  <si>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</si>
  <si>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</si>
  <si>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</si>
  <si>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</si>
  <si>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</si>
  <si>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</si>
  <si>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</si>
  <si>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</si>
  <si>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</si>
  <si>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</si>
  <si>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</si>
  <si>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</si>
  <si>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</si>
  <si>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</si>
  <si>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</si>
  <si>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</si>
  <si>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</si>
  <si>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</si>
  <si>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</si>
  <si>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</si>
  <si>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</si>
  <si>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</si>
  <si>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</si>
  <si>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</si>
  <si>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</si>
  <si>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</si>
  <si>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</si>
  <si>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</si>
  <si>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</si>
  <si>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</si>
  <si>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</si>
  <si>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</si>
  <si>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</si>
  <si>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</si>
  <si>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</si>
  <si>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</si>
  <si>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</si>
  <si>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</si>
  <si>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</si>
  <si>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</si>
  <si>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</si>
  <si>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</si>
  <si>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</si>
  <si>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</si>
  <si>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</si>
  <si>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</si>
  <si>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</si>
  <si>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</si>
  <si>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</si>
  <si>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</si>
  <si>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</si>
  <si>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</si>
  <si>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</si>
  <si>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</si>
  <si>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</si>
  <si>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</si>
  <si>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</si>
  <si>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</si>
  <si>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</si>
  <si>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</si>
  <si>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</si>
  <si>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</si>
  <si>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</si>
  <si>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</si>
  <si>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</si>
  <si>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</si>
  <si>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</si>
  <si>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</si>
  <si>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</si>
  <si>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</si>
  <si>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</si>
  <si>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</si>
  <si>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</si>
  <si>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</si>
  <si>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</si>
  <si>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</si>
  <si>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</si>
  <si>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</si>
  <si>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</si>
  <si>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</si>
  <si>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</si>
  <si>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</si>
  <si>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</si>
  <si>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</si>
  <si>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</si>
  <si>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</si>
  <si>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</si>
  <si>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</si>
  <si>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</si>
  <si>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</si>
  <si>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</si>
  <si>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</si>
  <si>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</si>
  <si>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</si>
  <si>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</si>
  <si>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</si>
  <si>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</si>
  <si>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</si>
  <si>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</si>
  <si>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</si>
  <si>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</si>
  <si>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</si>
  <si>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</si>
  <si>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</si>
  <si>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</si>
  <si>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</si>
  <si>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</si>
  <si>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</si>
  <si>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</si>
  <si>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</si>
  <si>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</si>
  <si>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</si>
  <si>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</si>
  <si>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</si>
  <si>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</si>
  <si>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</si>
  <si>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</si>
  <si>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</si>
  <si>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</si>
  <si>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</si>
  <si>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</si>
  <si>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</si>
  <si>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</si>
  <si>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</si>
  <si>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</si>
  <si>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</si>
  <si>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</si>
  <si>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</si>
  <si>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</si>
  <si>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</si>
  <si>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</si>
  <si>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</si>
  <si>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</si>
  <si>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</si>
  <si>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</si>
  <si>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</si>
  <si>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</si>
  <si>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</si>
  <si>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</si>
  <si>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</si>
  <si>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</si>
  <si>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</si>
  <si>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</si>
  <si>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</si>
  <si>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</si>
  <si>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</si>
  <si>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</si>
  <si>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</si>
  <si>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</si>
  <si>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</si>
  <si>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</si>
  <si>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</si>
  <si>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</si>
  <si>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</si>
  <si>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</si>
  <si>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</si>
  <si>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</si>
  <si>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</si>
  <si>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</si>
  <si>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</si>
  <si>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</si>
  <si>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</si>
  <si>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</si>
  <si>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</si>
  <si>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</si>
  <si>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</si>
  <si>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</si>
  <si>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</si>
  <si>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</si>
  <si>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</si>
  <si>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</si>
  <si>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</si>
  <si>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</si>
  <si>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</si>
  <si>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</si>
  <si>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</si>
  <si>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</si>
  <si>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</si>
  <si>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</si>
  <si>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</si>
  <si>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</si>
  <si>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</si>
  <si>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</si>
  <si>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</si>
  <si>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</si>
  <si>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</si>
  <si>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</si>
  <si>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</si>
  <si>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</si>
  <si>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</si>
  <si>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</si>
  <si>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</si>
  <si>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</si>
  <si>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</si>
  <si>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</si>
  <si>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</si>
  <si>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</si>
  <si>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</si>
  <si>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</si>
  <si>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</si>
  <si>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</si>
  <si>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</si>
  <si>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</si>
  <si>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</si>
  <si>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</si>
  <si>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</si>
  <si>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</si>
  <si>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</si>
  <si>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</si>
  <si>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</si>
  <si>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</si>
  <si>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</si>
  <si>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</si>
  <si>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</si>
  <si>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</si>
  <si>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</si>
  <si>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</si>
  <si>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</si>
  <si>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</si>
  <si>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</si>
  <si>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</si>
  <si>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</si>
  <si>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</si>
  <si>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</si>
  <si>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</si>
  <si>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</si>
  <si>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</si>
  <si>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</si>
  <si>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</si>
  <si>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</si>
  <si>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</si>
  <si>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</si>
  <si>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</si>
  <si>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</si>
  <si>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</si>
  <si>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</si>
  <si>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</si>
  <si>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</si>
  <si>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</si>
  <si>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</si>
  <si>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</si>
  <si>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</si>
  <si>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</si>
  <si>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</si>
  <si>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</si>
  <si>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</si>
  <si>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</si>
  <si>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</si>
  <si>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</si>
  <si>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</si>
  <si>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</si>
  <si>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</si>
  <si>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</si>
  <si>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</si>
  <si>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</si>
  <si>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</si>
  <si>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</si>
  <si>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</si>
  <si>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</si>
  <si>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</si>
  <si>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</si>
  <si>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</si>
  <si>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</si>
  <si>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</si>
  <si>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</si>
  <si>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</si>
  <si>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</si>
  <si>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</si>
  <si>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</si>
  <si>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</si>
  <si>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</si>
  <si>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</si>
  <si>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</si>
  <si>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</si>
  <si>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</si>
  <si>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</si>
  <si>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</si>
  <si>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</si>
  <si>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</si>
  <si>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</si>
  <si>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</si>
  <si>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</si>
  <si>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</si>
  <si>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</si>
  <si>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</si>
  <si>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</si>
  <si>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</si>
  <si>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</si>
  <si>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</si>
  <si>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</si>
  <si>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</si>
  <si>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</si>
  <si>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</si>
  <si>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</si>
  <si>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</si>
  <si>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</si>
  <si>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</si>
  <si>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</si>
  <si>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</si>
  <si>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</si>
  <si>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</si>
  <si>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</si>
  <si>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</si>
  <si>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</si>
  <si>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</si>
  <si>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</si>
  <si>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</si>
  <si>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</si>
  <si>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</si>
  <si>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</si>
  <si>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</si>
  <si>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</si>
  <si>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</si>
  <si>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</si>
  <si>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</si>
  <si>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</si>
  <si>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</si>
  <si>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</si>
  <si>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</si>
  <si>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</si>
  <si>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</si>
  <si>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</si>
  <si>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</si>
  <si>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</si>
  <si>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</si>
  <si>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</si>
  <si>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</si>
  <si>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</si>
  <si>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</si>
  <si>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</si>
  <si>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</si>
  <si>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</si>
  <si>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</si>
  <si>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</si>
  <si>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</si>
  <si>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</si>
  <si>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</si>
  <si>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</si>
  <si>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</si>
  <si>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</si>
  <si>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</si>
  <si>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</si>
  <si>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</si>
  <si>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</si>
  <si>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</si>
  <si>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</si>
  <si>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</si>
  <si>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</si>
  <si>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</si>
  <si>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</si>
  <si>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</si>
  <si>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</si>
  <si>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</si>
  <si>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</si>
  <si>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</si>
  <si>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</si>
  <si>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</si>
  <si>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</si>
  <si>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</si>
  <si>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</si>
  <si>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</si>
  <si>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</si>
  <si>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</si>
  <si>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</si>
  <si>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</si>
  <si>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</si>
  <si>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</si>
  <si>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</si>
  <si>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</si>
  <si>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</si>
  <si>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</si>
  <si>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</si>
  <si>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</si>
  <si>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</si>
  <si>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</si>
  <si>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</si>
  <si>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</si>
  <si>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</si>
  <si>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</si>
  <si>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</si>
  <si>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</si>
  <si>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</si>
  <si>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</si>
  <si>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</si>
  <si>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</si>
  <si>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</si>
  <si>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</si>
  <si>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</si>
  <si>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</si>
  <si>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</si>
  <si>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</si>
  <si>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</si>
  <si>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</si>
  <si>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</si>
  <si>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</si>
  <si>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</si>
  <si>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</si>
  <si>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</si>
  <si>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</si>
  <si>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</si>
  <si>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</si>
  <si>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</si>
  <si>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</si>
  <si>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</si>
  <si>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</si>
  <si>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</si>
  <si>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</si>
  <si>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</si>
  <si>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</si>
  <si>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</si>
  <si>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</si>
  <si>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</si>
  <si>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</si>
  <si>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</si>
  <si>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</si>
  <si>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</si>
  <si>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</si>
  <si>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</si>
  <si>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</si>
  <si>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</si>
  <si>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</si>
  <si>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</si>
  <si>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</si>
  <si>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</si>
  <si>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</si>
  <si>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</si>
  <si>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</si>
  <si>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</si>
  <si>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</si>
  <si>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</si>
  <si>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</si>
  <si>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</si>
  <si>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</si>
  <si>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</si>
  <si>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</si>
  <si>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</si>
  <si>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</si>
  <si>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</si>
  <si>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</si>
  <si>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</si>
  <si>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</si>
  <si>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</si>
  <si>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</si>
  <si>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</si>
  <si>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</si>
  <si>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</si>
  <si>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</si>
  <si>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</si>
  <si>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</si>
  <si>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</si>
  <si>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</si>
  <si>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</si>
  <si>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</si>
  <si>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</si>
  <si>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</si>
  <si>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</si>
  <si>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</si>
  <si>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</si>
  <si>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</si>
  <si>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</si>
  <si>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</si>
  <si>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</si>
  <si>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</si>
  <si>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</si>
  <si>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</si>
  <si>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</si>
  <si>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</si>
  <si>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</si>
  <si>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</si>
  <si>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</si>
  <si>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</si>
  <si>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</si>
  <si>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</si>
  <si>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</si>
  <si>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</si>
  <si>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</si>
  <si>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</si>
  <si>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</si>
  <si>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</si>
  <si>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</si>
  <si>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</si>
  <si>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</si>
  <si>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</si>
  <si>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</si>
  <si>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</si>
  <si>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</si>
  <si>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</si>
  <si>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</si>
  <si>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</si>
  <si>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</si>
  <si>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</si>
  <si>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</si>
  <si>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</si>
  <si>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</si>
  <si>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</si>
  <si>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</si>
  <si>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</si>
  <si>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</si>
  <si>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</si>
  <si>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</si>
  <si>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</si>
  <si>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</si>
  <si>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</si>
  <si>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</si>
  <si>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</si>
  <si>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</si>
  <si>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</si>
  <si>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</si>
  <si>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</si>
  <si>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</si>
  <si>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</si>
  <si>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</si>
  <si>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</si>
  <si>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</si>
  <si>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</si>
  <si>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</si>
  <si>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</si>
  <si>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</si>
  <si>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</si>
  <si>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</si>
  <si>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</si>
  <si>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</si>
  <si>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</si>
  <si>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</si>
  <si>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</si>
  <si>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</si>
  <si>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</si>
  <si>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</si>
  <si>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</si>
  <si>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</si>
  <si>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</si>
  <si>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</si>
  <si>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</si>
  <si>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</si>
  <si>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</si>
  <si>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</si>
  <si>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</si>
  <si>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</si>
  <si>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</si>
  <si>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</si>
  <si>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</si>
  <si>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</si>
  <si>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</si>
  <si>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</si>
  <si>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</si>
  <si>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</si>
  <si>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</si>
  <si>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</si>
  <si>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</si>
  <si>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</si>
  <si>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</si>
  <si>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</si>
  <si>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</si>
  <si>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</si>
  <si>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</si>
  <si>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</si>
  <si>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</si>
  <si>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</si>
  <si>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</si>
  <si>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</si>
  <si>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</si>
  <si>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</si>
  <si>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</si>
  <si>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</si>
  <si>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</si>
  <si>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</si>
  <si>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</si>
  <si>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</si>
  <si>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</si>
  <si>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</si>
  <si>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</si>
  <si>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</si>
  <si>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</si>
  <si>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</si>
  <si>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</si>
  <si>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</si>
  <si>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</si>
  <si>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</si>
  <si>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</si>
  <si>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</si>
  <si>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</si>
  <si>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</si>
  <si>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</si>
  <si>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</si>
  <si>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</si>
  <si>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</si>
  <si>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</si>
  <si>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</si>
  <si>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</si>
  <si>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</si>
  <si>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</si>
  <si>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</si>
  <si>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</si>
  <si>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</si>
  <si>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</si>
  <si>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</si>
  <si>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</si>
  <si>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</si>
  <si>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</si>
  <si>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</si>
  <si>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</si>
  <si>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</si>
  <si>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</si>
  <si>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</si>
  <si>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</si>
  <si>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</si>
  <si>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</si>
  <si>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</si>
  <si>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</si>
  <si>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</si>
  <si>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</si>
  <si>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</si>
  <si>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</si>
  <si>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</si>
  <si>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</si>
  <si>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</si>
  <si>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</si>
  <si>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</si>
  <si>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</si>
  <si>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</si>
  <si>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</si>
  <si>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</si>
  <si>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</si>
  <si>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</si>
  <si>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</si>
  <si>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</si>
  <si>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</si>
  <si>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</si>
  <si>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</si>
  <si>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</si>
  <si>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</si>
  <si>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</si>
  <si>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</si>
  <si>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</si>
  <si>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</si>
  <si>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</si>
  <si>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</si>
  <si>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</si>
  <si>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</si>
  <si>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</si>
  <si>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</si>
  <si>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</si>
  <si>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</si>
  <si>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</si>
  <si>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</si>
  <si>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</si>
  <si>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</si>
  <si>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</si>
  <si>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</si>
  <si>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</si>
  <si>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</si>
  <si>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</si>
  <si>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</si>
  <si>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</si>
  <si>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</si>
  <si>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</si>
  <si>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</si>
  <si>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</si>
  <si>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</si>
  <si>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</si>
  <si>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</si>
  <si>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</si>
  <si>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</si>
  <si>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</si>
  <si>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</si>
  <si>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</si>
  <si>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</si>
  <si>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</si>
  <si>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</si>
  <si>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</si>
  <si>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</si>
  <si>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</si>
  <si>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</si>
  <si>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</si>
  <si>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</si>
  <si>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</si>
  <si>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</si>
  <si>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</si>
  <si>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</si>
  <si>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</si>
  <si>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</si>
  <si>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</si>
  <si>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</si>
  <si>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</si>
  <si>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</si>
  <si>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</si>
  <si>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</si>
  <si>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</si>
  <si>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</si>
  <si>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</si>
  <si>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</si>
  <si>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</si>
  <si>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</si>
  <si>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</si>
  <si>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</si>
  <si>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</si>
  <si>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</si>
  <si>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</si>
  <si>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</si>
  <si>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</si>
  <si>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</si>
  <si>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</si>
  <si>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</si>
  <si>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</si>
  <si>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</si>
  <si>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</si>
  <si>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</si>
  <si>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</si>
  <si>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</si>
  <si>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</si>
  <si>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</si>
  <si>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</si>
  <si>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</si>
  <si>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</si>
  <si>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</si>
  <si>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</si>
  <si>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</si>
  <si>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</si>
  <si>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</si>
  <si>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</si>
  <si>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</si>
  <si>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</si>
  <si>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</si>
  <si>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</si>
  <si>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</si>
  <si>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</si>
  <si>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</si>
  <si>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</si>
  <si>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</si>
  <si>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</si>
  <si>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</si>
  <si>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</si>
  <si>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</si>
  <si>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</si>
  <si>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</si>
  <si>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</si>
  <si>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</si>
  <si>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</si>
  <si>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</si>
  <si>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</si>
  <si>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</si>
  <si>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</si>
  <si>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</si>
  <si>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</si>
  <si>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</si>
  <si>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</si>
  <si>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</si>
  <si>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</si>
  <si>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</si>
  <si>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</si>
  <si>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</si>
  <si>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</si>
  <si>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</si>
  <si>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</si>
  <si>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</si>
  <si>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</si>
  <si>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</si>
  <si>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</si>
  <si>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</si>
  <si>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</si>
  <si>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</si>
  <si>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</si>
  <si>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</si>
  <si>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</si>
  <si>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</si>
  <si>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</si>
  <si>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</si>
  <si>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</si>
  <si>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</si>
  <si>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</si>
  <si>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</si>
  <si>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</si>
  <si>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</si>
  <si>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</si>
  <si>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</si>
  <si>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</si>
  <si>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</si>
  <si>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</si>
  <si>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</si>
  <si>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</si>
  <si>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</si>
  <si>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</si>
  <si>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</si>
  <si>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</si>
  <si>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</si>
  <si>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</si>
  <si>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</si>
  <si>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</si>
  <si>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</si>
  <si>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</si>
  <si>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</si>
  <si>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</si>
  <si>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</si>
  <si>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</si>
  <si>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</si>
  <si>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</si>
  <si>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</si>
  <si>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</si>
  <si>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</si>
  <si>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</si>
  <si>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</si>
  <si>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</si>
  <si>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</si>
  <si>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</si>
  <si>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</si>
  <si>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</si>
  <si>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</si>
  <si>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</si>
  <si>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</si>
  <si>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</si>
  <si>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</si>
  <si>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</si>
  <si>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</si>
  <si>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</si>
  <si>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</si>
  <si>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</si>
  <si>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</si>
  <si>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</si>
  <si>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</si>
  <si>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</si>
  <si>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</si>
  <si>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</si>
  <si>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</si>
  <si>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</si>
  <si>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</si>
  <si>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</si>
  <si>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</si>
  <si>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</si>
  <si>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</si>
  <si>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</si>
  <si>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</si>
  <si>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</si>
  <si>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</si>
  <si>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</si>
  <si>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</si>
  <si>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</si>
  <si>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</si>
  <si>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</si>
  <si>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</si>
  <si>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</si>
  <si>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</si>
  <si>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</si>
  <si>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</si>
  <si>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</si>
  <si>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</si>
  <si>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</si>
  <si>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</si>
  <si>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</si>
  <si>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</si>
  <si>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</si>
  <si>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</si>
  <si>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</si>
  <si>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</si>
  <si>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</si>
  <si>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</si>
  <si>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</si>
  <si>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</si>
  <si>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</si>
  <si>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</si>
  <si>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</si>
  <si>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</si>
  <si>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</si>
  <si>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</si>
  <si>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</si>
  <si>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</si>
  <si>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</si>
  <si>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</si>
  <si>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</si>
  <si>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</si>
  <si>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</si>
  <si>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</si>
  <si>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</si>
  <si>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</si>
  <si>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</si>
  <si>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</si>
  <si>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</si>
  <si>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</si>
  <si>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</si>
  <si>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</si>
  <si>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</si>
  <si>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</si>
  <si>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</si>
  <si>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</si>
  <si>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</si>
  <si>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</si>
  <si>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</si>
  <si>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</si>
  <si>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</si>
  <si>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</si>
  <si>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</si>
  <si>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</si>
  <si>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</si>
  <si>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</si>
  <si>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</si>
  <si>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</si>
  <si>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</si>
  <si>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</si>
  <si>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</si>
  <si>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</si>
  <si>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</si>
  <si>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</si>
  <si>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</si>
  <si>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</si>
  <si>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</si>
  <si>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</si>
  <si>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</si>
  <si>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</si>
  <si>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</si>
  <si>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</si>
  <si>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</si>
  <si>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</si>
  <si>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</si>
  <si>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</si>
  <si>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</si>
  <si>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</si>
  <si>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</si>
  <si>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</si>
  <si>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</si>
  <si>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</si>
  <si>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</si>
  <si>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</si>
  <si>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</si>
  <si>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</si>
  <si>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</si>
  <si>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</si>
  <si>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</si>
  <si>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</si>
  <si>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</si>
  <si>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</si>
  <si>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</si>
  <si>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</si>
  <si>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</si>
  <si>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</si>
  <si>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</si>
  <si>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</si>
  <si>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</si>
  <si>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</si>
  <si>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</si>
  <si>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</si>
  <si>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</si>
  <si>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</si>
  <si>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</si>
  <si>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</si>
  <si>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</si>
  <si>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</si>
  <si>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</si>
  <si>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</si>
  <si>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</si>
  <si>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</si>
  <si>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</si>
  <si>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</si>
  <si>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</si>
  <si>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</si>
  <si>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</si>
  <si>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</si>
  <si>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</si>
  <si>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</si>
  <si>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</si>
  <si>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</si>
  <si>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</si>
  <si>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</si>
  <si>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</si>
  <si>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</si>
  <si>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</si>
  <si>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</si>
  <si>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</si>
  <si>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</si>
  <si>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</si>
  <si>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</si>
  <si>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</si>
  <si>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</si>
  <si>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</si>
  <si>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</si>
  <si>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</si>
  <si>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</si>
  <si>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</si>
  <si>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</si>
  <si>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</si>
  <si>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</si>
  <si>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</si>
  <si>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</si>
  <si>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</si>
  <si>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</si>
  <si>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</si>
  <si>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</si>
  <si>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</si>
  <si>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</si>
  <si>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</si>
  <si>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</si>
  <si>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</si>
  <si>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</si>
  <si>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</si>
  <si>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</si>
  <si>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</si>
  <si>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</si>
  <si>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</si>
  <si>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</si>
  <si>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</si>
  <si>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</si>
  <si>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</si>
  <si>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</si>
  <si>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</si>
  <si>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</si>
  <si>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</si>
  <si>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</si>
  <si>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</si>
  <si>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</si>
  <si>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</si>
  <si>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</si>
  <si>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</si>
  <si>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</si>
  <si>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</si>
  <si>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</si>
  <si>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</si>
  <si>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</si>
  <si>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</si>
  <si>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</si>
  <si>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</si>
  <si>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</si>
  <si>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</si>
  <si>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</si>
  <si>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</si>
  <si>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</si>
  <si>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</si>
  <si>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</si>
  <si>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</si>
  <si>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</si>
  <si>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</si>
  <si>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</si>
  <si>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</si>
  <si>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</si>
  <si>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</si>
  <si>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</si>
  <si>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</si>
  <si>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</si>
  <si>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</si>
  <si>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</si>
  <si>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</si>
  <si>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</si>
  <si>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</si>
  <si>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</si>
  <si>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</si>
  <si>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</si>
  <si>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</si>
  <si>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</si>
  <si>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</si>
  <si>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</si>
  <si>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</si>
  <si>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</si>
  <si>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</si>
  <si>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</si>
  <si>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</si>
  <si>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</si>
  <si>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</si>
  <si>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</si>
  <si>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</si>
  <si>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</si>
  <si>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</si>
  <si>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</si>
  <si>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</si>
  <si>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</si>
  <si>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</si>
  <si>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</si>
  <si>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</si>
  <si>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</si>
  <si>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</si>
  <si>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</si>
  <si>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</si>
  <si>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</si>
  <si>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</si>
  <si>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</si>
  <si>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</si>
  <si>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</si>
  <si>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</si>
  <si>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</si>
  <si>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</si>
  <si>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</si>
  <si>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</si>
  <si>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</si>
  <si>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</si>
  <si>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</si>
  <si>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</si>
  <si>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</si>
  <si>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</si>
  <si>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</si>
  <si>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</si>
  <si>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</si>
  <si>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</si>
  <si>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</si>
  <si>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</si>
  <si>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</si>
  <si>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</si>
  <si>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</si>
  <si>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</si>
  <si>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</si>
  <si>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</si>
  <si>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</si>
  <si>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</si>
  <si>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</si>
  <si>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</si>
  <si>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</si>
  <si>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</si>
  <si>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</si>
  <si>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</si>
  <si>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</si>
  <si>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</si>
  <si>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</si>
  <si>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</si>
  <si>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</si>
  <si>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</si>
  <si>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</si>
  <si>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</si>
  <si>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</si>
  <si>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</si>
  <si>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</si>
  <si>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</si>
  <si>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</si>
  <si>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</si>
  <si>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</si>
  <si>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</si>
  <si>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</si>
  <si>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</si>
  <si>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</si>
  <si>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</si>
  <si>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</si>
  <si>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</si>
  <si>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</si>
  <si>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</si>
  <si>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</si>
  <si>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</si>
  <si>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</si>
  <si>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</si>
  <si>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</si>
  <si>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</si>
  <si>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</si>
  <si>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</si>
  <si>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</si>
  <si>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</si>
  <si>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</si>
  <si>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</si>
  <si>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</si>
  <si>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</si>
  <si>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</si>
  <si>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</si>
  <si>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</si>
  <si>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</si>
  <si>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</si>
  <si>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</si>
  <si>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</si>
  <si>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</si>
  <si>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</si>
  <si>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</si>
  <si>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</si>
  <si>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</si>
  <si>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</si>
  <si>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</si>
  <si>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</si>
  <si>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</si>
  <si>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</si>
  <si>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</si>
  <si>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</si>
  <si>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</si>
  <si>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</si>
  <si>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</si>
  <si>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</si>
  <si>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</si>
  <si>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</si>
  <si>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</si>
  <si>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</si>
  <si>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</si>
  <si>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</si>
  <si>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</si>
  <si>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</si>
  <si>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</si>
  <si>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</si>
  <si>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</si>
  <si>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</si>
  <si>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</si>
  <si>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</si>
  <si>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</si>
  <si>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</si>
  <si>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</si>
  <si>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</si>
  <si>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</si>
  <si>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</si>
  <si>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</si>
  <si>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</si>
  <si>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</si>
  <si>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</si>
  <si>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</si>
  <si>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</si>
  <si>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</si>
  <si>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</si>
  <si>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</si>
  <si>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</si>
  <si>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</si>
  <si>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</si>
  <si>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</si>
  <si>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</si>
  <si>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</si>
  <si>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</si>
  <si>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</si>
  <si>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</si>
  <si>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</si>
  <si>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</si>
  <si>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</si>
  <si>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</si>
  <si>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</si>
  <si>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</si>
  <si>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</si>
  <si>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</si>
  <si>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</si>
  <si>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</si>
  <si>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</si>
  <si>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</si>
  <si>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</si>
  <si>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</si>
  <si>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</si>
  <si>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</si>
  <si>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</si>
  <si>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</si>
  <si>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</si>
  <si>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</si>
  <si>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</si>
  <si>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</si>
  <si>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</si>
  <si>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</si>
  <si>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</si>
  <si>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</si>
  <si>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</si>
  <si>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</si>
  <si>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</si>
  <si>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</si>
  <si>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</si>
  <si>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</si>
  <si>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</si>
  <si>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</si>
  <si>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</si>
  <si>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</si>
  <si>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</si>
  <si>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</si>
  <si>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</si>
  <si>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</si>
  <si>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</si>
  <si>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</si>
  <si>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</si>
  <si>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</si>
  <si>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</si>
  <si>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</si>
  <si>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</si>
  <si>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</si>
  <si>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</si>
  <si>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</si>
  <si>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</si>
  <si>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</si>
  <si>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</si>
  <si>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</si>
  <si>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</si>
  <si>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</si>
  <si>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</si>
  <si>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</si>
  <si>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</si>
  <si>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</si>
  <si>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</si>
  <si>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</si>
  <si>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</si>
  <si>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</si>
  <si>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</si>
  <si>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</si>
  <si>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</si>
  <si>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</si>
  <si>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</si>
  <si>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</si>
  <si>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</si>
  <si>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</si>
  <si>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</si>
  <si>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</si>
  <si>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</si>
  <si>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</si>
  <si>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</si>
  <si>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</si>
  <si>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</si>
  <si>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</si>
  <si>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</si>
  <si>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</si>
  <si>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</si>
  <si>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</si>
  <si>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</si>
  <si>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</si>
  <si>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</si>
  <si>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</si>
  <si>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</si>
  <si>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</si>
  <si>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</si>
  <si>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</si>
  <si>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</si>
  <si>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</si>
  <si>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</si>
  <si>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</si>
  <si>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</si>
  <si>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</si>
  <si>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</si>
  <si>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</si>
  <si>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</si>
  <si>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</si>
  <si>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</si>
  <si>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</si>
  <si>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</si>
  <si>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</si>
  <si>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</si>
  <si>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</si>
  <si>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</si>
  <si>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</si>
  <si>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</si>
  <si>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</si>
  <si>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</si>
  <si>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</si>
  <si>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</si>
  <si>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</si>
  <si>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</si>
  <si>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</si>
  <si>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</si>
  <si>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</si>
  <si>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</si>
  <si>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</si>
  <si>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</si>
  <si>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</si>
  <si>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</si>
  <si>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</si>
  <si>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</si>
  <si>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</si>
  <si>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</si>
  <si>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</si>
  <si>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</si>
  <si>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</si>
  <si>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</si>
  <si>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</si>
  <si>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</si>
  <si>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</si>
  <si>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</si>
  <si>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</si>
  <si>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</si>
  <si>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</si>
  <si>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</si>
  <si>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</si>
  <si>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</si>
  <si>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</si>
  <si>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</si>
  <si>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</si>
  <si>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</si>
  <si>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</si>
  <si>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</si>
  <si>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</si>
  <si>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</si>
  <si>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</si>
  <si>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</si>
  <si>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</si>
  <si>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</si>
  <si>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</si>
  <si>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</si>
  <si>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</si>
  <si>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</si>
  <si>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</si>
  <si>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</si>
  <si>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</si>
  <si>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</si>
  <si>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</si>
  <si>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</si>
  <si>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</si>
  <si>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</si>
  <si>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</si>
  <si>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</si>
  <si>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</si>
  <si>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</si>
  <si>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</si>
  <si>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</si>
  <si>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</si>
  <si>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</si>
  <si>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</si>
  <si>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</si>
  <si>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</si>
  <si>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</si>
  <si>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</si>
  <si>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</si>
  <si>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</si>
  <si>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</si>
  <si>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</si>
  <si>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</si>
  <si>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</si>
  <si>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</si>
  <si>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</si>
  <si>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</si>
  <si>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</si>
  <si>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</si>
  <si>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</si>
  <si>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</si>
  <si>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</si>
  <si>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</si>
  <si>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</si>
  <si>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</si>
  <si>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</si>
  <si>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</si>
  <si>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</si>
  <si>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</si>
  <si>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</si>
  <si>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</si>
  <si>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</si>
  <si>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</si>
  <si>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</si>
  <si>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</si>
  <si>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</si>
  <si>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</si>
  <si>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</si>
  <si>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</si>
  <si>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</si>
  <si>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</si>
  <si>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</si>
  <si>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</si>
  <si>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</si>
  <si>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</si>
  <si>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</si>
  <si>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</si>
  <si>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</si>
  <si>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</si>
  <si>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</si>
  <si>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</si>
  <si>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</si>
  <si>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</si>
  <si>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</si>
  <si>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</si>
  <si>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</si>
  <si>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</si>
  <si>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</si>
  <si>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</si>
  <si>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</si>
  <si>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</si>
  <si>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</si>
  <si>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</si>
  <si>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</si>
  <si>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</si>
  <si>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</si>
  <si>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</si>
  <si>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</si>
  <si>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</si>
  <si>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</si>
  <si>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</si>
  <si>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</si>
  <si>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</si>
  <si>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</si>
  <si>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</si>
  <si>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</si>
  <si>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</si>
  <si>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</si>
  <si>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</si>
  <si>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</si>
  <si>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</si>
  <si>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</si>
  <si>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</si>
  <si>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</si>
  <si>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</si>
  <si>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</si>
  <si>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</si>
  <si>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</si>
  <si>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</si>
  <si>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</si>
  <si>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</si>
  <si>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</si>
  <si>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</si>
  <si>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</si>
  <si>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</si>
  <si>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</si>
  <si>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</si>
  <si>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</si>
  <si>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</si>
  <si>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</si>
  <si>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</si>
  <si>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</si>
  <si>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</si>
  <si>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</si>
  <si>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</si>
  <si>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</si>
  <si>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</si>
  <si>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</si>
  <si>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</si>
  <si>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</si>
  <si>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</si>
  <si>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</si>
  <si>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</si>
  <si>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</si>
  <si>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</si>
  <si>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</si>
  <si>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</si>
  <si>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</si>
  <si>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</si>
  <si>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</si>
  <si>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</si>
  <si>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</si>
  <si>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</si>
  <si>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</si>
  <si>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</si>
  <si>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</si>
  <si>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</si>
  <si>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</si>
  <si>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</si>
  <si>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</si>
  <si>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</si>
  <si>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</si>
  <si>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</si>
  <si>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</si>
  <si>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</si>
  <si>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</si>
  <si>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</si>
  <si>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</si>
  <si>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</si>
  <si>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</si>
  <si>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</si>
  <si>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</si>
  <si>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</si>
  <si>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</si>
  <si>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</si>
  <si>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</si>
  <si>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</si>
  <si>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</si>
  <si>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</si>
  <si>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</si>
  <si>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</si>
  <si>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</si>
  <si>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</si>
  <si>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</si>
  <si>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</si>
  <si>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</si>
  <si>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</si>
  <si>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</si>
  <si>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</si>
  <si>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</si>
  <si>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</si>
  <si>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</si>
  <si>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</si>
  <si>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</si>
  <si>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</si>
  <si>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</si>
  <si>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</si>
  <si>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</si>
  <si>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</si>
  <si>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</si>
  <si>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</si>
  <si>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</si>
  <si>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</si>
  <si>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</si>
  <si>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</si>
  <si>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</si>
  <si>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</si>
  <si>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</si>
  <si>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</si>
  <si>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</si>
  <si>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</si>
  <si>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</si>
  <si>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</si>
  <si>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</si>
  <si>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</si>
  <si>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</si>
  <si>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</si>
  <si>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</si>
  <si>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</si>
  <si>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</si>
  <si>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</si>
  <si>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</si>
  <si>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</si>
  <si>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</si>
  <si>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</si>
  <si>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</si>
  <si>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</si>
  <si>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</si>
  <si>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</si>
  <si>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</si>
  <si>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</si>
  <si>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</si>
  <si>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</si>
  <si>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</si>
  <si>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</si>
  <si>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</si>
  <si>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</si>
  <si>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</si>
  <si>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</si>
  <si>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</si>
  <si>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</si>
  <si>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</si>
  <si>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</si>
  <si>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</si>
  <si>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</si>
  <si>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</si>
  <si>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</si>
  <si>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</si>
  <si>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</si>
  <si>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</si>
  <si>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</si>
  <si>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</si>
  <si>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</si>
  <si>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</si>
  <si>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</si>
  <si>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</si>
  <si>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</si>
  <si>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</si>
  <si>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</si>
  <si>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</si>
  <si>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</si>
  <si>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</si>
  <si>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</si>
  <si>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</si>
  <si>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</si>
  <si>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</si>
  <si>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</si>
  <si>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</si>
  <si>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</si>
  <si>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</si>
  <si>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</si>
  <si>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</si>
  <si>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</si>
  <si>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</si>
  <si>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</si>
  <si>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</si>
  <si>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</si>
  <si>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</si>
  <si>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</si>
  <si>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</si>
  <si>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</si>
  <si>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</si>
  <si>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</si>
  <si>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</si>
  <si>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</si>
  <si>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</si>
  <si>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</si>
  <si>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</si>
  <si>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</si>
  <si>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</si>
  <si>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</si>
  <si>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</si>
  <si>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</si>
  <si>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</si>
  <si>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</si>
  <si>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</si>
  <si>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</si>
  <si>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</si>
  <si>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</si>
  <si>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</si>
  <si>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</si>
  <si>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</si>
  <si>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</si>
  <si>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</si>
  <si>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</si>
  <si>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</si>
  <si>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</si>
  <si>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</si>
  <si>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</si>
  <si>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</si>
  <si>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</si>
  <si>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</si>
  <si>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</si>
  <si>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</si>
  <si>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</si>
  <si>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</si>
  <si>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</si>
  <si>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</si>
  <si>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</si>
  <si>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</si>
  <si>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</si>
  <si>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</si>
  <si>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</si>
  <si>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</si>
  <si>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</si>
  <si>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</si>
  <si>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</si>
  <si>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</si>
  <si>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</si>
  <si>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</si>
  <si>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</si>
  <si>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</si>
  <si>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</si>
  <si>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</si>
  <si>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</si>
  <si>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</si>
  <si>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</si>
  <si>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</si>
  <si>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</si>
  <si>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</si>
  <si>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</si>
  <si>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</si>
  <si>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</si>
  <si>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</si>
  <si>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</si>
  <si>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</si>
  <si>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</si>
  <si>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</si>
  <si>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</si>
  <si>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</si>
  <si>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</si>
  <si>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</si>
  <si>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</si>
  <si>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</si>
  <si>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</si>
  <si>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</si>
  <si>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</si>
  <si>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</si>
  <si>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</si>
  <si>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</si>
  <si>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</si>
  <si>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</si>
  <si>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</si>
  <si>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</si>
  <si>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</si>
  <si>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</si>
  <si>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</si>
  <si>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</si>
  <si>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</si>
  <si>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</si>
  <si>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</si>
  <si>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</si>
  <si>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</si>
  <si>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</si>
  <si>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</si>
  <si>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</si>
  <si>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</si>
  <si>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</si>
  <si>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</si>
  <si>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</si>
  <si>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</si>
  <si>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</si>
  <si>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</si>
  <si>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</si>
  <si>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</si>
  <si>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</si>
  <si>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</si>
  <si>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</si>
  <si>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</si>
  <si>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</si>
  <si>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</si>
  <si>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</si>
  <si>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</si>
  <si>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</si>
  <si>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</si>
  <si>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</si>
  <si>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</si>
  <si>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</si>
  <si>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</si>
  <si>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</si>
  <si>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</si>
  <si>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</si>
  <si>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</si>
  <si>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</si>
  <si>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</si>
  <si>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</si>
  <si>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</si>
  <si>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</si>
  <si>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</si>
  <si>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</si>
  <si>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</si>
  <si>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</si>
  <si>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</si>
  <si>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</si>
  <si>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</si>
  <si>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</si>
  <si>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</si>
  <si>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</si>
  <si>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</si>
  <si>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</si>
  <si>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</si>
  <si>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</si>
  <si>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</si>
  <si>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</si>
  <si>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</si>
  <si>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</si>
  <si>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</si>
  <si>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</si>
  <si>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</si>
  <si>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</si>
  <si>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</si>
  <si>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</si>
  <si>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</si>
  <si>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</si>
  <si>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</si>
  <si>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</si>
  <si>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</si>
  <si>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</si>
  <si>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</si>
  <si>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</si>
  <si>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</si>
  <si>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</si>
  <si>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</si>
  <si>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</si>
  <si>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</si>
  <si>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</si>
  <si>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</si>
  <si>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</si>
  <si>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</si>
  <si>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</si>
  <si>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</si>
  <si>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</si>
  <si>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</si>
  <si>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</si>
  <si>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</si>
  <si>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</si>
  <si>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</si>
  <si>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</si>
  <si>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</si>
  <si>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</si>
  <si>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</si>
  <si>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</si>
  <si>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</si>
  <si>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</si>
  <si>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</si>
  <si>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</si>
  <si>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</si>
  <si>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</si>
  <si>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</si>
  <si>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</si>
  <si>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</si>
  <si>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</si>
  <si>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</si>
  <si>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</si>
  <si>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</si>
  <si>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</si>
  <si>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</si>
  <si>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</si>
  <si>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</si>
  <si>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</si>
  <si>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</si>
  <si>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</si>
  <si>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</si>
  <si>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</si>
  <si>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</si>
  <si>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</si>
  <si>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</si>
  <si>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</si>
  <si>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</si>
  <si>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</si>
  <si>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</si>
  <si>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</si>
  <si>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</si>
  <si>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</si>
  <si>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</si>
  <si>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</si>
  <si>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</si>
  <si>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</si>
  <si>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</si>
  <si>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</si>
  <si>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</si>
  <si>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</si>
  <si>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</si>
  <si>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</si>
  <si>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</si>
  <si>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</si>
  <si>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</si>
  <si>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</si>
  <si>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</si>
  <si>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</si>
  <si>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</si>
  <si>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</si>
  <si>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</si>
  <si>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</si>
  <si>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</si>
  <si>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</si>
  <si>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</si>
  <si>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</si>
  <si>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</si>
  <si>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</si>
  <si>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</si>
  <si>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</si>
  <si>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</si>
  <si>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</si>
  <si>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</si>
  <si>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</si>
  <si>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</si>
  <si>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</si>
  <si>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</si>
  <si>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</si>
  <si>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</si>
  <si>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</si>
  <si>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</si>
  <si>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</si>
  <si>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</si>
  <si>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</si>
  <si>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</si>
  <si>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</si>
  <si>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</si>
  <si>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</si>
  <si>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</si>
  <si>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</si>
  <si>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</si>
  <si>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</si>
  <si>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</si>
  <si>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</si>
  <si>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</si>
  <si>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</si>
  <si>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</si>
  <si>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</si>
  <si>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</si>
  <si>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</si>
  <si>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</si>
  <si>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</si>
  <si>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</si>
  <si>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</si>
  <si>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</si>
  <si>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</si>
  <si>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</si>
  <si>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</si>
  <si>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</si>
  <si>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</si>
  <si>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</si>
  <si>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</si>
  <si>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</si>
  <si>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</si>
  <si>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</si>
  <si>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</si>
  <si>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</si>
  <si>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</si>
  <si>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</si>
  <si>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</si>
  <si>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</si>
  <si>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</si>
  <si>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</si>
  <si>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</si>
  <si>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</si>
  <si>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</si>
  <si>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</si>
  <si>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</si>
  <si>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</si>
  <si>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</si>
  <si>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</si>
  <si>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</si>
  <si>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</si>
  <si>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</si>
  <si>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</si>
  <si>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</si>
  <si>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</si>
  <si>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</si>
  <si>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</si>
  <si>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</si>
  <si>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</si>
  <si>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</si>
  <si>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</si>
  <si>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</si>
  <si>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</si>
  <si>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</si>
  <si>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</si>
  <si>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</si>
  <si>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</si>
  <si>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</si>
  <si>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</si>
  <si>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</si>
  <si>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</si>
  <si>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</si>
  <si>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</si>
  <si>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</si>
  <si>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</si>
  <si>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</si>
  <si>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</si>
  <si>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</si>
  <si>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</si>
  <si>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</si>
  <si>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</si>
  <si>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</si>
  <si>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</si>
  <si>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</si>
  <si>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</si>
  <si>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</si>
  <si>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</si>
  <si>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</si>
  <si>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</si>
  <si>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</si>
  <si>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</si>
  <si>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</si>
  <si>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</si>
  <si>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</si>
  <si>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</si>
  <si>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</si>
  <si>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</si>
  <si>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</si>
  <si>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</si>
  <si>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</si>
  <si>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</si>
  <si>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</si>
  <si>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</si>
  <si>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</si>
  <si>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</si>
  <si>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</si>
  <si>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</si>
  <si>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</si>
  <si>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</si>
  <si>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</si>
  <si>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</si>
  <si>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</si>
  <si>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</si>
  <si>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</si>
  <si>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</si>
  <si>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</si>
  <si>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</si>
  <si>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</si>
  <si>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</si>
  <si>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</si>
  <si>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</si>
  <si>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</si>
  <si>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</si>
  <si>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</si>
  <si>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</si>
  <si>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</si>
  <si>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</si>
  <si>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</si>
  <si>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</si>
  <si>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</si>
  <si>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</si>
  <si>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</si>
  <si>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</si>
  <si>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</si>
  <si>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</si>
  <si>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</si>
  <si>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</si>
  <si>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</si>
  <si>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</si>
  <si>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</si>
  <si>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</si>
  <si>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</si>
  <si>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</si>
  <si>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</si>
  <si>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</si>
  <si>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</si>
  <si>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</si>
  <si>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</si>
  <si>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</si>
  <si>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</si>
  <si>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</si>
  <si>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</si>
  <si>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</si>
  <si>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</si>
  <si>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</si>
  <si>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</si>
  <si>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</si>
  <si>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</si>
  <si>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</si>
  <si>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</si>
  <si>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</si>
  <si>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</si>
  <si>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</si>
  <si>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</si>
  <si>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</si>
  <si>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</si>
  <si>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</si>
  <si>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</si>
  <si>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</si>
  <si>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</si>
  <si>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</si>
  <si>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</si>
  <si>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</si>
  <si>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</si>
  <si>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</si>
  <si>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</si>
  <si>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</si>
  <si>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</si>
  <si>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</si>
  <si>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</si>
  <si>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</si>
  <si>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</si>
  <si>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</si>
  <si>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</si>
  <si>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</si>
  <si>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</si>
  <si>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</si>
  <si>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</si>
  <si>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</si>
  <si>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</si>
  <si>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</si>
  <si>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</si>
  <si>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</si>
  <si>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</si>
  <si>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</si>
  <si>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</si>
  <si>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</si>
  <si>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</si>
  <si>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</si>
  <si>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</si>
  <si>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</si>
  <si>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</si>
  <si>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</si>
  <si>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</si>
  <si>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</si>
  <si>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</si>
  <si>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</si>
  <si>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</si>
  <si>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</si>
  <si>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</si>
  <si>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</si>
  <si>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</si>
  <si>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</si>
  <si>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</si>
  <si>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</si>
  <si>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</si>
  <si>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</si>
  <si>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</si>
  <si>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</si>
  <si>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</si>
  <si>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</si>
  <si>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</si>
  <si>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</si>
  <si>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</si>
  <si>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</si>
  <si>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</si>
  <si>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</si>
  <si>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</si>
  <si>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</si>
  <si>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</si>
  <si>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</si>
  <si>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</si>
  <si>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</si>
  <si>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</si>
  <si>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</si>
  <si>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</si>
  <si>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</si>
  <si>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</si>
  <si>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</si>
  <si>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</si>
  <si>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</si>
  <si>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</si>
  <si>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</si>
  <si>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</si>
  <si>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</si>
  <si>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</si>
  <si>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</si>
  <si>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</si>
  <si>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</si>
  <si>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</si>
  <si>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</si>
  <si>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</si>
  <si>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</si>
  <si>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</si>
  <si>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</si>
  <si>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</si>
  <si>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</si>
  <si>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</si>
  <si>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</si>
  <si>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</si>
  <si>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</si>
  <si>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</si>
  <si>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</si>
  <si>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</si>
  <si>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</si>
  <si>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</si>
  <si>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</si>
  <si>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</si>
  <si>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</si>
  <si>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</si>
  <si>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</si>
  <si>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</si>
  <si>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</si>
  <si>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</si>
  <si>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</si>
  <si>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</si>
  <si>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</si>
  <si>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</si>
  <si>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</si>
  <si>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</si>
  <si>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</si>
  <si>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</si>
  <si>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</si>
  <si>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</si>
  <si>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</si>
  <si>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</si>
  <si>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</si>
  <si>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</si>
  <si>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</si>
  <si>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</si>
  <si>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</si>
  <si>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</si>
  <si>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</si>
  <si>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</si>
  <si>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</si>
  <si>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</si>
  <si>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</si>
  <si>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</si>
  <si>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</si>
  <si>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</si>
  <si>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</si>
  <si>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</si>
  <si>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</si>
  <si>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</si>
  <si>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</si>
  <si>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</si>
  <si>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</si>
  <si>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</si>
  <si>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</si>
  <si>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</si>
  <si>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</si>
  <si>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</si>
  <si>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</si>
  <si>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</si>
  <si>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</si>
  <si>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</si>
  <si>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</si>
  <si>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</si>
  <si>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</si>
  <si>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</si>
  <si>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</si>
  <si>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</si>
  <si>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</si>
  <si>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</si>
  <si>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</si>
  <si>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</si>
  <si>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</si>
  <si>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</si>
  <si>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</si>
  <si>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</si>
  <si>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</si>
  <si>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</si>
  <si>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</si>
  <si>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</si>
  <si>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</si>
  <si>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</si>
  <si>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</si>
  <si>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</si>
  <si>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</si>
  <si>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</si>
  <si>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</si>
  <si>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</si>
  <si>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</si>
  <si>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</si>
  <si>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</si>
  <si>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</si>
  <si>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</si>
  <si>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</si>
  <si>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</si>
  <si>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</si>
  <si>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</si>
  <si>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</si>
  <si>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</si>
  <si>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</si>
  <si>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</si>
  <si>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</si>
  <si>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</si>
  <si>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</si>
  <si>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</si>
  <si>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</si>
  <si>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</si>
  <si>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</si>
  <si>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</si>
  <si>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</si>
  <si>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</si>
  <si>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</si>
  <si>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</si>
  <si>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</si>
  <si>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</si>
  <si>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</si>
  <si>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</si>
  <si>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</si>
  <si>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</si>
  <si>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</si>
  <si>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</si>
  <si>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</si>
  <si>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</si>
  <si>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</si>
  <si>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</si>
  <si>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</si>
  <si>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</si>
  <si>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</si>
  <si>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</si>
  <si>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</si>
  <si>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</si>
  <si>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</si>
  <si>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</si>
  <si>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</si>
  <si>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</si>
  <si>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</si>
  <si>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</si>
  <si>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</si>
  <si>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</si>
  <si>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</si>
  <si>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</si>
  <si>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</si>
  <si>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</si>
  <si>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</si>
  <si>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</si>
  <si>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</si>
  <si>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</si>
  <si>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</si>
  <si>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</si>
  <si>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</si>
  <si>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</si>
  <si>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</si>
  <si>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</si>
  <si>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</si>
  <si>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</si>
  <si>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</si>
  <si>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</si>
  <si>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</si>
  <si>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</si>
  <si>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</si>
  <si>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</si>
  <si>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</si>
  <si>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</si>
  <si>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</si>
  <si>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</si>
  <si>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</si>
  <si>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</si>
  <si>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</si>
  <si>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</si>
  <si>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</si>
  <si>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</si>
  <si>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</si>
  <si>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</si>
  <si>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</si>
  <si>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</si>
  <si>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</si>
  <si>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</si>
  <si>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</si>
  <si>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</si>
  <si>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</si>
  <si>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</si>
  <si>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</si>
  <si>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</si>
  <si>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</si>
  <si>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</si>
  <si>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</si>
  <si>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</si>
  <si>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</si>
  <si>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</si>
  <si>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</si>
  <si>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</si>
  <si>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</si>
  <si>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</si>
  <si>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</si>
  <si>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</si>
  <si>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</si>
  <si>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</si>
  <si>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</si>
  <si>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</si>
  <si>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</si>
  <si>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</si>
  <si>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</si>
  <si>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</si>
  <si>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</si>
  <si>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</si>
  <si>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</si>
  <si>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</si>
  <si>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</si>
  <si>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</si>
  <si>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</si>
  <si>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</si>
  <si>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</si>
  <si>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</si>
  <si>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</si>
  <si>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</si>
  <si>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</si>
  <si>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</si>
  <si>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</si>
  <si>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</si>
  <si>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</si>
  <si>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</si>
  <si>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</si>
  <si>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</si>
  <si>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</si>
  <si>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</si>
  <si>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</si>
  <si>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</si>
  <si>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</si>
  <si>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</si>
  <si>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</si>
  <si>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</si>
  <si>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</si>
  <si>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</si>
  <si>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</si>
  <si>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</si>
  <si>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</si>
  <si>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</si>
  <si>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</si>
  <si>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</si>
  <si>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</si>
  <si>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</si>
  <si>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</si>
  <si>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</si>
  <si>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</si>
  <si>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</si>
  <si>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</si>
  <si>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</si>
  <si>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</si>
  <si>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</si>
  <si>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</si>
  <si>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</si>
  <si>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</si>
  <si>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</si>
  <si>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</si>
  <si>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</si>
  <si>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</si>
  <si>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</si>
  <si>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</si>
  <si>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</si>
  <si>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</si>
  <si>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</si>
  <si>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</si>
  <si>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</si>
  <si>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</si>
  <si>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</si>
  <si>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</si>
  <si>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</si>
  <si>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</si>
  <si>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</si>
  <si>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</si>
  <si>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</si>
  <si>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</si>
  <si>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</si>
  <si>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</si>
  <si>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</si>
  <si>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</si>
  <si>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</si>
  <si>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</si>
  <si>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</si>
  <si>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</si>
  <si>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</si>
  <si>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</si>
  <si>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</si>
  <si>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</si>
  <si>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</si>
  <si>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</si>
  <si>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</si>
  <si>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</si>
  <si>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</si>
  <si>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</si>
  <si>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</si>
  <si>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</si>
  <si>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</si>
  <si>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</si>
  <si>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</si>
  <si>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</si>
  <si>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</si>
  <si>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</si>
  <si>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</si>
  <si>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</si>
  <si>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</si>
  <si>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</si>
  <si>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</si>
  <si>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</si>
  <si>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</si>
  <si>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</si>
  <si>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</si>
  <si>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</si>
  <si>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</si>
  <si>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</si>
  <si>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</si>
  <si>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</si>
  <si>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</si>
  <si>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</si>
  <si>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</si>
  <si>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</si>
  <si>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</si>
  <si>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</si>
  <si>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</si>
  <si>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</si>
  <si>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</si>
  <si>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</si>
  <si>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</si>
  <si>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</si>
  <si>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</si>
  <si>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</si>
  <si>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</si>
  <si>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</si>
  <si>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</si>
  <si>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</si>
  <si>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</si>
  <si>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</si>
  <si>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</si>
  <si>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</si>
  <si>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</si>
  <si>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</si>
  <si>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</si>
  <si>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</si>
  <si>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</si>
  <si>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</si>
  <si>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</si>
  <si>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</si>
  <si>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</si>
  <si>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</si>
  <si>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</si>
  <si>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</si>
  <si>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</si>
  <si>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</si>
  <si>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</si>
  <si>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</si>
  <si>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</si>
  <si>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</si>
  <si>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</si>
  <si>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</si>
  <si>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</si>
  <si>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</si>
  <si>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</si>
  <si>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</si>
  <si>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</si>
  <si>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</si>
  <si>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</si>
  <si>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</si>
  <si>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</si>
  <si>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</si>
  <si>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</si>
  <si>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</si>
  <si>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</si>
  <si>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</si>
  <si>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</si>
  <si>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</si>
  <si>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</si>
  <si>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</si>
  <si>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</si>
  <si>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</si>
  <si>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</si>
  <si>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</si>
  <si>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</si>
  <si>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</si>
  <si>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</si>
  <si>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</si>
  <si>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</si>
  <si>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</si>
  <si>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</si>
  <si>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</si>
  <si>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</si>
  <si>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</si>
  <si>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</si>
  <si>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</si>
  <si>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</si>
  <si>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</si>
  <si>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</si>
  <si>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</si>
  <si>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</si>
  <si>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</si>
  <si>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</si>
  <si>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</si>
  <si>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</si>
  <si>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</si>
  <si>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</si>
  <si>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</si>
  <si>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</si>
  <si>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</si>
  <si>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</si>
  <si>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</si>
  <si>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</si>
  <si>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</si>
  <si>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</si>
  <si>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</si>
  <si>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</si>
  <si>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</si>
  <si>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</si>
  <si>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</si>
  <si>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</si>
  <si>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</si>
  <si>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</si>
  <si>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</si>
  <si>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</si>
  <si>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</si>
  <si>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</si>
  <si>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</si>
  <si>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</si>
  <si>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</si>
  <si>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</si>
  <si>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</si>
  <si>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</si>
  <si>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</si>
  <si>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</si>
  <si>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</si>
  <si>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</si>
  <si>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</si>
  <si>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</si>
  <si>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</si>
  <si>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</si>
  <si>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</si>
  <si>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</si>
  <si>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</si>
  <si>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</si>
  <si>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</si>
  <si>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</si>
  <si>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</si>
  <si>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</si>
  <si>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</si>
  <si>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</si>
  <si>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</si>
  <si>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</si>
  <si>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</si>
  <si>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</si>
  <si>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</si>
  <si>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</si>
  <si>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</si>
  <si>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</si>
  <si>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</si>
  <si>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</si>
  <si>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</si>
  <si>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</si>
  <si>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</si>
  <si>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</si>
  <si>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</si>
  <si>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</si>
  <si>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</si>
  <si>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</si>
  <si>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</si>
  <si>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</si>
  <si>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</si>
  <si>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</si>
  <si>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</si>
  <si>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</si>
  <si>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</si>
  <si>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</si>
  <si>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</si>
  <si>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</si>
  <si>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</si>
  <si>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</si>
  <si>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</si>
  <si>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</si>
  <si>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</si>
  <si>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</si>
  <si>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</si>
  <si>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</si>
  <si>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</si>
  <si>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</si>
  <si>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</si>
  <si>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</si>
  <si>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</si>
  <si>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</si>
  <si>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</si>
  <si>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</si>
  <si>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</si>
  <si>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</si>
  <si>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</si>
  <si>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</si>
  <si>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</si>
  <si>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</si>
  <si>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</si>
  <si>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</si>
  <si>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</si>
  <si>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</si>
  <si>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</si>
  <si>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</si>
  <si>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</si>
  <si>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</si>
  <si>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</si>
  <si>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</si>
  <si>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</si>
  <si>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</si>
  <si>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</si>
  <si>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</si>
  <si>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</si>
  <si>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</si>
  <si>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</si>
  <si>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</si>
  <si>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</si>
  <si>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</si>
  <si>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</si>
  <si>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</si>
  <si>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</si>
  <si>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</si>
  <si>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</si>
  <si>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</si>
  <si>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</si>
  <si>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</si>
  <si>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</si>
  <si>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</si>
  <si>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</si>
  <si>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</si>
  <si>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</si>
  <si>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</si>
  <si>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</si>
  <si>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</si>
  <si>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</si>
  <si>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</si>
  <si>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</si>
  <si>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</si>
  <si>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</si>
  <si>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</si>
  <si>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</si>
  <si>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</si>
  <si>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</si>
  <si>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</si>
  <si>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</si>
  <si>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</si>
  <si>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</si>
  <si>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</si>
  <si>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</si>
  <si>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</si>
  <si>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</si>
  <si>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</si>
  <si>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</si>
  <si>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</si>
  <si>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</si>
  <si>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</si>
  <si>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</si>
  <si>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</si>
  <si>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</si>
  <si>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</si>
  <si>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</si>
  <si>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</si>
  <si>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</si>
  <si>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</si>
  <si>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</si>
  <si>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</si>
  <si>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</si>
  <si>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</si>
  <si>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</si>
  <si>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</si>
  <si>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</si>
  <si>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</si>
  <si>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</si>
  <si>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</si>
  <si>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</si>
  <si>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</si>
  <si>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</si>
  <si>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</si>
  <si>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</si>
  <si>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</si>
  <si>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</si>
  <si>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</si>
  <si>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</si>
  <si>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</si>
  <si>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</si>
  <si>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</si>
  <si>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</si>
  <si>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</si>
  <si>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</si>
  <si>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</si>
  <si>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</si>
  <si>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</si>
  <si>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</si>
  <si>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</si>
  <si>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</si>
  <si>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</si>
  <si>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</si>
  <si>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</si>
  <si>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</si>
  <si>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</si>
  <si>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</si>
  <si>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</si>
  <si>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</si>
  <si>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</si>
  <si>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</si>
  <si>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</si>
  <si>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</si>
  <si>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</si>
  <si>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</si>
  <si>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</si>
  <si>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</si>
  <si>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</si>
  <si>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</si>
  <si>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</si>
  <si>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</si>
  <si>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</si>
  <si>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</si>
  <si>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</si>
  <si>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</si>
  <si>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</si>
  <si>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</si>
  <si>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</si>
  <si>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</si>
  <si>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</si>
  <si>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</si>
  <si>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</si>
  <si>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</si>
  <si>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</si>
  <si>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</si>
  <si>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</si>
  <si>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</si>
  <si>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</si>
  <si>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</si>
  <si>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</si>
  <si>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</si>
  <si>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</si>
  <si>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</si>
  <si>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</si>
  <si>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</si>
  <si>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</si>
  <si>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</si>
  <si>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</si>
  <si>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</si>
  <si>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</si>
  <si>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</si>
  <si>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</si>
  <si>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</si>
  <si>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</si>
  <si>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</si>
  <si>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</si>
  <si>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</si>
  <si>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</si>
  <si>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</si>
  <si>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</si>
  <si>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</si>
  <si>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</si>
  <si>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</si>
  <si>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</si>
  <si>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</si>
  <si>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</si>
  <si>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</si>
  <si>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</si>
  <si>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</si>
  <si>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</si>
  <si>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</si>
  <si>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</si>
  <si>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</si>
  <si>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</si>
  <si>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</si>
  <si>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</si>
  <si>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</si>
  <si>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</si>
  <si>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</si>
  <si>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</si>
  <si>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</si>
  <si>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</si>
  <si>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</si>
  <si>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</si>
  <si>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</si>
  <si>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</si>
  <si>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</si>
  <si>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</si>
  <si>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</si>
  <si>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</si>
  <si>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</si>
  <si>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</si>
  <si>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</si>
  <si>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</si>
  <si>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</si>
  <si>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</si>
  <si>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</si>
  <si>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</si>
  <si>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</si>
  <si>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</si>
  <si>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</si>
  <si>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</si>
  <si>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</si>
  <si>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</si>
  <si>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</si>
  <si>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</si>
  <si>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</si>
  <si>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</si>
  <si>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</si>
  <si>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</si>
  <si>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</si>
  <si>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</si>
  <si>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</si>
  <si>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</si>
  <si>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</si>
  <si>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</si>
  <si>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</si>
  <si>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</si>
  <si>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</si>
  <si>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</si>
  <si>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</si>
  <si>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</si>
  <si>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</si>
  <si>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</si>
  <si>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</si>
  <si>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</si>
  <si>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</si>
  <si>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</si>
  <si>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</si>
  <si>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</si>
  <si>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</si>
  <si>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</si>
  <si>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</si>
  <si>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</si>
  <si>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</si>
  <si>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</si>
  <si>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</si>
  <si>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</si>
  <si>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</si>
  <si>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</si>
  <si>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</si>
  <si>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</si>
  <si>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</si>
  <si>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</si>
  <si>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</si>
  <si>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</si>
  <si>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</si>
  <si>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</si>
  <si>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</si>
  <si>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</si>
  <si>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</si>
  <si>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</si>
  <si>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</si>
  <si>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</si>
  <si>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</si>
  <si>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</si>
  <si>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</si>
  <si>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</si>
  <si>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</si>
  <si>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</si>
  <si>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</si>
  <si>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</si>
  <si>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</si>
  <si>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</si>
  <si>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</si>
  <si>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</si>
  <si>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</si>
  <si>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</si>
  <si>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</si>
  <si>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</si>
  <si>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</si>
  <si>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</si>
  <si>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</si>
  <si>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</si>
  <si>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</si>
  <si>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</si>
  <si>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</si>
  <si>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</si>
  <si>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</si>
  <si>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</si>
  <si>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</si>
  <si>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</si>
  <si>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</si>
  <si>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</si>
  <si>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</si>
  <si>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</si>
  <si>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</si>
  <si>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</si>
  <si>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</si>
  <si>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</si>
  <si>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</si>
  <si>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</si>
  <si>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</si>
  <si>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</si>
  <si>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</si>
  <si>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</si>
  <si>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</si>
  <si>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</si>
  <si>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</si>
  <si>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</si>
  <si>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</si>
  <si>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</si>
  <si>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</si>
  <si>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</si>
  <si>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</si>
  <si>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</si>
  <si>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</si>
  <si>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</si>
  <si>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</si>
  <si>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</si>
  <si>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</si>
  <si>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</si>
  <si>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</si>
  <si>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</si>
  <si>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</si>
  <si>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</si>
  <si>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</si>
  <si>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</si>
  <si>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</si>
  <si>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</si>
  <si>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</si>
  <si>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</si>
  <si>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</si>
  <si>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</si>
  <si>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</si>
  <si>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</si>
  <si>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</si>
  <si>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</si>
  <si>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</si>
  <si>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</si>
  <si>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</si>
  <si>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</si>
  <si>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</si>
  <si>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</si>
  <si>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</si>
  <si>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</si>
  <si>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</si>
  <si>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</si>
  <si>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</si>
  <si>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</si>
  <si>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</si>
  <si>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</si>
  <si>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</si>
  <si>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</si>
  <si>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</si>
  <si>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</si>
  <si>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</si>
  <si>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</si>
  <si>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</si>
  <si>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</si>
  <si>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</si>
  <si>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</si>
  <si>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</si>
  <si>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</si>
  <si>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</si>
  <si>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</si>
  <si>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</si>
  <si>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</si>
  <si>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</si>
  <si>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</si>
  <si>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</si>
  <si>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</si>
  <si>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</si>
  <si>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</si>
  <si>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</si>
  <si>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</si>
  <si>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</si>
  <si>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</si>
  <si>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</si>
  <si>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</si>
  <si>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</si>
  <si>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</si>
  <si>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</si>
  <si>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</si>
  <si>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</si>
  <si>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</si>
  <si>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</si>
  <si>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</si>
  <si>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</si>
  <si>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</si>
  <si>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</si>
  <si>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</si>
  <si>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</si>
  <si>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</si>
  <si>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</si>
  <si>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</si>
  <si>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</si>
  <si>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</si>
  <si>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</si>
  <si>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</si>
  <si>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</si>
  <si>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</si>
  <si>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</si>
  <si>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</si>
  <si>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</si>
  <si>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</si>
  <si>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</si>
  <si>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</si>
  <si>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</si>
  <si>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</si>
  <si>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</si>
  <si>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</si>
  <si>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</si>
  <si>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</si>
  <si>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</si>
  <si>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</si>
  <si>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</si>
  <si>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</si>
  <si>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</si>
  <si>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</si>
  <si>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</si>
  <si>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</si>
  <si>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</si>
  <si>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</si>
  <si>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</si>
  <si>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</si>
  <si>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</si>
  <si>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</si>
  <si>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</si>
  <si>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</si>
  <si>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</si>
  <si>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</si>
  <si>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</si>
  <si>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</si>
  <si>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</si>
  <si>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</si>
  <si>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</si>
  <si>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</si>
  <si>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</si>
  <si>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</si>
  <si>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</si>
  <si>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</si>
  <si>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</si>
  <si>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</si>
  <si>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</si>
  <si>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</si>
  <si>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</si>
  <si>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</si>
  <si>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</si>
  <si>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</si>
  <si>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</si>
  <si>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</si>
  <si>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</si>
  <si>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</si>
  <si>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</si>
  <si>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</si>
  <si>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</si>
  <si>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</si>
  <si>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</si>
  <si>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</si>
  <si>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</si>
  <si>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</si>
  <si>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</si>
  <si>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</si>
  <si>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</si>
  <si>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</si>
  <si>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</si>
  <si>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</si>
  <si>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</si>
  <si>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</si>
  <si>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</si>
  <si>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</si>
  <si>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</si>
  <si>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</si>
  <si>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</si>
  <si>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</si>
  <si>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</si>
  <si>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</si>
  <si>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</si>
  <si>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</si>
  <si>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</si>
  <si>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</si>
  <si>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</si>
  <si>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</si>
  <si>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</si>
  <si>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</si>
  <si>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</si>
  <si>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</si>
  <si>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</si>
  <si>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</si>
  <si>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</si>
  <si>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</si>
  <si>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</si>
  <si>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</si>
  <si>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</si>
  <si>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</si>
  <si>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</si>
  <si>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</si>
  <si>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</si>
  <si>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</si>
  <si>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</si>
  <si>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</si>
  <si>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</si>
  <si>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</si>
  <si>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</si>
  <si>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</si>
  <si>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</si>
  <si>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</si>
  <si>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</si>
  <si>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</si>
  <si>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</si>
  <si>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</si>
  <si>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</si>
  <si>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</si>
  <si>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</si>
  <si>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</si>
  <si>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</si>
  <si>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</si>
  <si>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</si>
  <si>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</si>
  <si>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</si>
  <si>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</si>
  <si>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</si>
  <si>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</si>
  <si>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</si>
  <si>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</si>
  <si>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</si>
  <si>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</si>
  <si>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</si>
  <si>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</si>
  <si>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</si>
  <si>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</si>
  <si>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</si>
  <si>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</si>
  <si>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</si>
  <si>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</si>
  <si>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</si>
  <si>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</si>
  <si>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</si>
  <si>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</si>
  <si>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</si>
  <si>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</si>
  <si>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</si>
  <si>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</si>
  <si>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</si>
  <si>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</si>
  <si>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</si>
  <si>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</si>
  <si>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</si>
  <si>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</si>
  <si>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</si>
  <si>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</si>
  <si>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</si>
  <si>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</si>
  <si>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</si>
  <si>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</si>
  <si>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</si>
  <si>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</si>
  <si>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</si>
  <si>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</si>
  <si>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</si>
  <si>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</si>
  <si>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</si>
  <si>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</si>
  <si>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</si>
  <si>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</si>
  <si>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</si>
  <si>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</si>
  <si>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</si>
  <si>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</si>
  <si>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</si>
  <si>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</si>
  <si>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</si>
  <si>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</si>
  <si>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</si>
  <si>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</si>
  <si>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</si>
  <si>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</si>
  <si>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</si>
  <si>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</si>
  <si>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</si>
  <si>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</si>
  <si>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</si>
  <si>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</si>
  <si>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</si>
  <si>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</si>
  <si>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</si>
  <si>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</si>
  <si>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</si>
  <si>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</si>
  <si>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</si>
  <si>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</si>
  <si>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</si>
  <si>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</si>
  <si>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</si>
  <si>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</si>
  <si>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</si>
  <si>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</si>
  <si>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</si>
  <si>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</si>
  <si>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</si>
  <si>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</si>
  <si>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</si>
  <si>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</si>
  <si>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</si>
  <si>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</si>
  <si>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</si>
  <si>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</si>
  <si>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</si>
  <si>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</si>
  <si>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</si>
  <si>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</si>
  <si>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</si>
  <si>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</si>
  <si>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</si>
  <si>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</si>
  <si>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</si>
  <si>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</si>
  <si>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</si>
  <si>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</si>
  <si>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</si>
  <si>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</si>
  <si>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</si>
  <si>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</si>
  <si>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</si>
  <si>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</si>
  <si>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</si>
  <si>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</si>
  <si>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</si>
  <si>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</si>
  <si>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</si>
  <si>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</si>
  <si>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</si>
  <si>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</si>
  <si>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</si>
  <si>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</si>
  <si>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</si>
  <si>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</si>
  <si>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</si>
  <si>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</si>
  <si>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</si>
  <si>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</si>
  <si>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</si>
  <si>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</si>
  <si>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</si>
  <si>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</si>
  <si>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</si>
  <si>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</si>
  <si>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</si>
  <si>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</si>
  <si>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</si>
  <si>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</si>
  <si>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</si>
  <si>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</si>
  <si>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</si>
  <si>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</si>
  <si>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</si>
  <si>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</si>
  <si>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</si>
  <si>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</si>
  <si>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</si>
  <si>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</si>
  <si>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</si>
  <si>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</si>
  <si>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</si>
  <si>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</si>
  <si>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</si>
  <si>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</si>
  <si>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</si>
  <si>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</si>
  <si>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</si>
  <si>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</si>
  <si>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</si>
  <si>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</si>
  <si>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</si>
  <si>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</si>
  <si>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</si>
  <si>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</si>
  <si>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</si>
  <si>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</si>
  <si>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</si>
  <si>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</si>
  <si>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</si>
  <si>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</si>
  <si>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</si>
  <si>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</si>
  <si>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</si>
  <si>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</si>
  <si>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</si>
  <si>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</si>
  <si>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</si>
  <si>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</si>
  <si>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</si>
  <si>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</si>
  <si>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</si>
  <si>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</si>
  <si>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</si>
  <si>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</si>
  <si>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</si>
  <si>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</si>
  <si>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</si>
  <si>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</si>
  <si>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</si>
  <si>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</si>
  <si>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</si>
  <si>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</si>
  <si>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</si>
  <si>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</si>
  <si>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</si>
  <si>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</si>
  <si>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</si>
  <si>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</si>
  <si>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</si>
  <si>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</si>
  <si>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</si>
  <si>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</si>
  <si>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</si>
  <si>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</si>
  <si>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</si>
  <si>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</si>
  <si>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</si>
  <si>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</si>
  <si>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</si>
  <si>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</si>
  <si>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</si>
  <si>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</si>
  <si>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</si>
  <si>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</si>
  <si>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</si>
  <si>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</si>
  <si>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</si>
  <si>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</si>
  <si>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</si>
  <si>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</si>
  <si>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</si>
  <si>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</si>
  <si>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</si>
  <si>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</si>
  <si>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</si>
  <si>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</si>
  <si>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</si>
  <si>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</si>
  <si>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</si>
  <si>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</si>
  <si>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</si>
  <si>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</si>
  <si>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</si>
  <si>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</si>
  <si>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</si>
  <si>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</si>
  <si>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</si>
  <si>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</si>
  <si>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</si>
  <si>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</si>
  <si>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</si>
  <si>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</si>
  <si>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</si>
  <si>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</si>
  <si>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</si>
  <si>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</si>
  <si>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</si>
  <si>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</si>
  <si>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</si>
  <si>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</si>
  <si>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</si>
  <si>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</si>
  <si>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</si>
  <si>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</si>
  <si>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</si>
  <si>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</si>
  <si>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</si>
  <si>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</si>
  <si>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</si>
  <si>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</si>
  <si>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</si>
  <si>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</si>
  <si>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</si>
  <si>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</si>
  <si>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</si>
  <si>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</si>
  <si>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</si>
  <si>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</si>
  <si>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</si>
  <si>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</si>
  <si>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</si>
  <si>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</si>
  <si>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</si>
  <si>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</si>
  <si>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</si>
  <si>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</si>
  <si>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</si>
  <si>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</si>
  <si>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</si>
  <si>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</si>
  <si>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</si>
  <si>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</si>
  <si>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</si>
  <si>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</si>
  <si>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</si>
  <si>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</si>
  <si>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</si>
  <si>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</si>
  <si>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</si>
  <si>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</si>
  <si>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</si>
  <si>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</si>
  <si>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</si>
  <si>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</si>
  <si>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</si>
  <si>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</si>
  <si>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</si>
  <si>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</si>
  <si>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</si>
  <si>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</si>
  <si>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</si>
  <si>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</si>
  <si>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</si>
  <si>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</si>
  <si>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</si>
  <si>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</si>
  <si>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</si>
  <si>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</si>
  <si>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</si>
  <si>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</si>
  <si>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</si>
  <si>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</si>
  <si>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</si>
  <si>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</si>
  <si>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</si>
  <si>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</si>
  <si>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</si>
  <si>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</si>
  <si>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</si>
  <si>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</si>
  <si>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</si>
  <si>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</si>
  <si>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</si>
  <si>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</si>
  <si>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</si>
  <si>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</si>
  <si>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</si>
  <si>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</si>
  <si>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</si>
  <si>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</si>
  <si>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</si>
  <si>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</si>
  <si>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</si>
  <si>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</si>
  <si>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</si>
  <si>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</si>
  <si>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</si>
  <si>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</si>
  <si>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</si>
  <si>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</si>
  <si>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</si>
  <si>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</si>
  <si>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</si>
  <si>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</si>
  <si>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</si>
  <si>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</si>
  <si>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</si>
  <si>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</si>
  <si>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</si>
  <si>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</si>
  <si>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</si>
  <si>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</si>
  <si>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</si>
  <si>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</si>
  <si>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</si>
  <si>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</si>
  <si>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</si>
  <si>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</si>
  <si>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</si>
  <si>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</si>
  <si>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</si>
  <si>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</si>
  <si>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</si>
  <si>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</si>
  <si>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</si>
  <si>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</si>
  <si>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</si>
  <si>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</si>
  <si>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</si>
  <si>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</si>
  <si>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</si>
  <si>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</si>
  <si>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</si>
  <si>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</si>
  <si>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</si>
  <si>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</si>
  <si>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</si>
  <si>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</si>
  <si>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</si>
  <si>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</si>
  <si>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</si>
  <si>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</si>
  <si>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</si>
  <si>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</si>
  <si>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</si>
  <si>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</si>
  <si>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</si>
  <si>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</si>
  <si>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</si>
  <si>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</si>
  <si>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</si>
  <si>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</si>
  <si>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</si>
  <si>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</si>
  <si>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</si>
  <si>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</si>
  <si>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</si>
  <si>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</si>
  <si>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</si>
  <si>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</si>
  <si>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</si>
  <si>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</si>
  <si>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</si>
  <si>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</si>
  <si>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</si>
  <si>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</si>
  <si>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</si>
  <si>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</si>
  <si>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</si>
  <si>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</si>
  <si>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</si>
  <si>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</si>
  <si>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</si>
  <si>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</si>
  <si>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</si>
  <si>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</si>
  <si>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</si>
  <si>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</si>
  <si>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</si>
  <si>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</si>
  <si>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</si>
  <si>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</si>
  <si>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</si>
  <si>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</si>
  <si>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</si>
  <si>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</si>
  <si>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</si>
  <si>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</si>
  <si>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</si>
  <si>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</si>
  <si>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</si>
  <si>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</si>
  <si>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</si>
  <si>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</si>
  <si>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</si>
  <si>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</si>
  <si>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</si>
  <si>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</si>
  <si>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</si>
  <si>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</si>
  <si>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</si>
  <si>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</si>
  <si>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</si>
  <si>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</si>
  <si>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</si>
  <si>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</si>
  <si>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</si>
  <si>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</si>
  <si>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</si>
  <si>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</si>
  <si>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</si>
  <si>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</si>
  <si>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</si>
  <si>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</si>
  <si>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</si>
  <si>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</si>
  <si>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</si>
  <si>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</si>
  <si>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</si>
  <si>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</si>
  <si>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</si>
  <si>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</si>
  <si>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</si>
  <si>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</si>
  <si>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</si>
  <si>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</si>
  <si>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</si>
  <si>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</si>
  <si>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</si>
  <si>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</si>
  <si>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</si>
  <si>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</si>
  <si>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</si>
  <si>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</si>
  <si>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</si>
  <si>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</si>
  <si>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</si>
  <si>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</si>
  <si>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</si>
  <si>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</si>
  <si>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</si>
  <si>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</si>
  <si>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</si>
  <si>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</si>
  <si>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</si>
  <si>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</si>
  <si>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</si>
  <si>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</si>
  <si>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</si>
  <si>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</si>
  <si>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</si>
  <si>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</si>
  <si>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</si>
  <si>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</si>
  <si>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</si>
  <si>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</si>
  <si>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</si>
  <si>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</si>
  <si>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</si>
  <si>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</si>
  <si>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</si>
  <si>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</si>
  <si>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</si>
  <si>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</si>
  <si>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</si>
  <si>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</si>
  <si>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</si>
  <si>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</si>
  <si>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</si>
  <si>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</si>
  <si>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</si>
  <si>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</si>
  <si>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</si>
  <si>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</si>
  <si>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</si>
  <si>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</si>
  <si>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</si>
  <si>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</si>
  <si>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</si>
  <si>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</si>
  <si>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</si>
  <si>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</si>
  <si>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</si>
  <si>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</si>
  <si>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</si>
  <si>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</si>
  <si>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</si>
  <si>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</si>
  <si>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</si>
  <si>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</si>
  <si>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</si>
  <si>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</si>
  <si>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</si>
  <si>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</si>
  <si>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</si>
  <si>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</si>
  <si>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</si>
  <si>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</si>
  <si>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</si>
  <si>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</si>
  <si>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</si>
  <si>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</si>
  <si>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</si>
  <si>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</si>
  <si>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</si>
  <si>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</si>
  <si>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</si>
  <si>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</si>
  <si>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</si>
  <si>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</si>
  <si>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</si>
  <si>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</si>
  <si>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</si>
  <si>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</si>
  <si>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</si>
  <si>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</si>
  <si>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</si>
  <si>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</si>
  <si>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</si>
  <si>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</si>
  <si>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</si>
  <si>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</si>
  <si>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</si>
  <si>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</si>
  <si>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</si>
  <si>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</si>
  <si>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</si>
  <si>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</si>
  <si>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</si>
  <si>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</si>
  <si>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</si>
  <si>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</si>
  <si>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</si>
  <si>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</si>
  <si>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</si>
  <si>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</si>
  <si>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</si>
  <si>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</si>
  <si>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</si>
  <si>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</si>
  <si>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</si>
  <si>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</si>
  <si>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</si>
  <si>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</si>
  <si>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</si>
  <si>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</si>
  <si>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</si>
  <si>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</si>
  <si>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</si>
  <si>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</si>
  <si>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</si>
  <si>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</si>
  <si>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</si>
  <si>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</si>
  <si>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</si>
  <si>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</si>
  <si>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</si>
  <si>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</si>
  <si>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</si>
  <si>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</si>
  <si>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</si>
  <si>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</si>
  <si>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</si>
  <si>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</si>
  <si>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</si>
  <si>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</si>
  <si>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</si>
  <si>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</si>
  <si>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</si>
  <si>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</si>
  <si>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</si>
  <si>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</si>
  <si>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</si>
  <si>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</si>
  <si>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</si>
  <si>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</si>
  <si>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</si>
  <si>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</si>
  <si>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</si>
  <si>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</si>
  <si>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</si>
  <si>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</si>
  <si>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</si>
  <si>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</si>
  <si>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</si>
  <si>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</si>
  <si>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</si>
  <si>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</si>
  <si>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</si>
  <si>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</si>
  <si>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</si>
  <si>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</si>
  <si>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</si>
  <si>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</si>
  <si>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</si>
  <si>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</si>
  <si>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</si>
  <si>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</si>
  <si>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</si>
  <si>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</si>
  <si>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</si>
  <si>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</si>
  <si>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</si>
  <si>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</si>
  <si>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</si>
  <si>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</si>
  <si>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</si>
  <si>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</si>
  <si>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</si>
  <si>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</si>
  <si>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</si>
  <si>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</si>
  <si>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</si>
  <si>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</si>
  <si>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</si>
  <si>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</si>
  <si>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</si>
  <si>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</si>
  <si>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</si>
  <si>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</si>
  <si>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</si>
  <si>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</si>
  <si>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</si>
  <si>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</si>
  <si>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</si>
  <si>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</si>
  <si>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</si>
  <si>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</si>
  <si>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</si>
  <si>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</si>
  <si>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</si>
  <si>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</si>
  <si>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</si>
  <si>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</si>
  <si>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</si>
  <si>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</si>
  <si>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</si>
  <si>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</si>
  <si>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</si>
  <si>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</si>
  <si>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</si>
  <si>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</si>
  <si>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</si>
  <si>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</si>
  <si>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</si>
  <si>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</si>
  <si>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</si>
  <si>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</si>
  <si>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</si>
  <si>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</si>
  <si>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</si>
  <si>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</si>
  <si>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</si>
  <si>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</si>
  <si>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</si>
  <si>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</si>
  <si>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</si>
  <si>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</si>
  <si>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</si>
  <si>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</si>
  <si>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</si>
  <si>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</si>
  <si>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</si>
  <si>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</si>
  <si>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</si>
  <si>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</si>
  <si>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</si>
  <si>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</si>
  <si>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</si>
  <si>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</si>
  <si>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</si>
  <si>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</si>
  <si>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</si>
  <si>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</si>
  <si>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</si>
  <si>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</si>
  <si>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</si>
  <si>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</si>
  <si>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</si>
  <si>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</si>
  <si>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</si>
  <si>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</si>
  <si>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</si>
  <si>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</si>
  <si>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</si>
  <si>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</si>
  <si>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</si>
  <si>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</si>
  <si>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</si>
  <si>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</si>
  <si>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</si>
  <si>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</si>
  <si>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</si>
  <si>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</si>
  <si>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</si>
  <si>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</si>
  <si>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</si>
  <si>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</si>
  <si>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</si>
  <si>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</si>
  <si>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</si>
  <si>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</si>
  <si>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</si>
  <si>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</si>
  <si>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</si>
  <si>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</si>
  <si>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</si>
  <si>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</si>
  <si>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</si>
  <si>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</si>
  <si>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</si>
  <si>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</si>
  <si>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</si>
  <si>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</si>
  <si>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</si>
  <si>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</si>
  <si>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</si>
  <si>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</si>
  <si>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</si>
  <si>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</si>
  <si>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</si>
  <si>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</si>
  <si>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</si>
  <si>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</si>
  <si>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</si>
  <si>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</si>
  <si>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</si>
  <si>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</si>
  <si>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</si>
  <si>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</si>
  <si>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</si>
  <si>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</si>
  <si>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</si>
  <si>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</si>
  <si>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</si>
  <si>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</si>
  <si>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</si>
  <si>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</si>
  <si>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</si>
  <si>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</si>
  <si>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</si>
  <si>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</si>
  <si>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</si>
  <si>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</si>
  <si>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</si>
  <si>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</si>
  <si>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</si>
  <si>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</si>
  <si>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</si>
  <si>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</si>
  <si>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</si>
  <si>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</si>
  <si>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</si>
  <si>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</si>
  <si>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</si>
  <si>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</si>
  <si>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</si>
  <si>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</si>
  <si>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</si>
  <si>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</si>
  <si>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</si>
  <si>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</si>
  <si>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</si>
  <si>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</si>
  <si>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</si>
  <si>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</si>
  <si>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</si>
  <si>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</si>
  <si>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</si>
  <si>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</si>
  <si>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</si>
  <si>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</si>
  <si>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</si>
  <si>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</si>
  <si>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</si>
  <si>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</si>
  <si>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</si>
  <si>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</si>
  <si>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</si>
  <si>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</si>
  <si>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</si>
  <si>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</si>
  <si>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</si>
  <si>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</si>
  <si>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</si>
  <si>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</si>
  <si>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</si>
  <si>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</si>
  <si>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</si>
  <si>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</si>
  <si>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</si>
  <si>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</si>
  <si>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</si>
  <si>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</si>
  <si>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</si>
  <si>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</si>
  <si>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</si>
  <si>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</si>
  <si>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</si>
  <si>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</si>
  <si>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</si>
  <si>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</si>
  <si>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</si>
  <si>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</si>
  <si>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</si>
  <si>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</si>
  <si>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</si>
  <si>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</si>
  <si>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</si>
  <si>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</si>
  <si>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</si>
  <si>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</si>
  <si>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</si>
  <si>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</si>
  <si>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</si>
  <si>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</si>
  <si>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</si>
  <si>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</si>
  <si>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</si>
  <si>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</si>
  <si>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</si>
  <si>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</si>
  <si>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</si>
  <si>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</si>
  <si>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</si>
  <si>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</si>
  <si>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</si>
  <si>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</si>
  <si>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</si>
  <si>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</si>
  <si>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</si>
  <si>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</si>
  <si>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</si>
  <si>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</si>
  <si>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</si>
  <si>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</si>
  <si>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</si>
  <si>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</si>
  <si>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</si>
  <si>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</si>
  <si>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</si>
  <si>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</si>
  <si>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</si>
  <si>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</si>
  <si>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</si>
  <si>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</si>
  <si>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</si>
  <si>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</si>
  <si>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</si>
  <si>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</si>
  <si>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</si>
  <si>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</si>
  <si>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</si>
  <si>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</si>
  <si>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</si>
  <si>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</si>
  <si>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</si>
  <si>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</si>
  <si>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</si>
  <si>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</si>
  <si>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</si>
  <si>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</si>
  <si>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</si>
  <si>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</si>
  <si>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</si>
  <si>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</si>
  <si>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</si>
  <si>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</si>
  <si>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</si>
  <si>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</si>
  <si>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</si>
  <si>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</si>
  <si>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</si>
  <si>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</si>
  <si>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</si>
  <si>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</si>
  <si>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</si>
  <si>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</si>
  <si>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</si>
  <si>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</si>
  <si>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</si>
  <si>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</si>
  <si>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</si>
  <si>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</si>
  <si>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</si>
  <si>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</si>
  <si>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</si>
  <si>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</si>
  <si>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</si>
  <si>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</si>
  <si>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</si>
  <si>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</si>
  <si>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</si>
  <si>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</si>
  <si>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</si>
  <si>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</si>
  <si>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</si>
  <si>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</si>
  <si>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</si>
  <si>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</si>
  <si>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</si>
  <si>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</si>
  <si>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</si>
  <si>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</si>
  <si>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</si>
  <si>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</si>
  <si>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</si>
  <si>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</si>
  <si>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</si>
  <si>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</si>
  <si>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</si>
  <si>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</si>
  <si>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</si>
  <si>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</si>
  <si>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</si>
  <si>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</si>
  <si>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</si>
  <si>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</si>
  <si>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</si>
  <si>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</si>
  <si>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</si>
  <si>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</si>
  <si>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</si>
  <si>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</si>
  <si>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</si>
  <si>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</si>
  <si>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</si>
  <si>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</si>
  <si>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</si>
  <si>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</si>
  <si>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</si>
  <si>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</si>
  <si>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</si>
  <si>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</si>
  <si>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</si>
  <si>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</si>
  <si>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</si>
  <si>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</si>
  <si>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</si>
  <si>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</si>
  <si>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</si>
  <si>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</si>
  <si>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</si>
  <si>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</si>
  <si>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</si>
  <si>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</si>
  <si>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</si>
  <si>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</si>
  <si>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</si>
  <si>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</si>
  <si>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</si>
  <si>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</si>
  <si>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</si>
  <si>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</si>
  <si>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</si>
  <si>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</si>
  <si>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</si>
  <si>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</si>
  <si>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</si>
  <si>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</si>
  <si>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</si>
  <si>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</si>
  <si>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</si>
  <si>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</si>
  <si>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</si>
  <si>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</si>
  <si>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</si>
  <si>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</si>
  <si>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</si>
  <si>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</si>
  <si>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</si>
  <si>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</si>
  <si>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</si>
  <si>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</si>
  <si>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</si>
  <si>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</si>
  <si>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</si>
  <si>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</si>
  <si>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</si>
  <si>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</si>
  <si>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</si>
  <si>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</si>
  <si>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</si>
  <si>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</si>
  <si>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</si>
  <si>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</si>
  <si>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</si>
  <si>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</si>
  <si>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</si>
  <si>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</si>
  <si>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</si>
  <si>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</si>
  <si>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</si>
  <si>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</si>
  <si>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</si>
  <si>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</si>
  <si>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</si>
  <si>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</si>
  <si>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</si>
  <si>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</si>
  <si>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</si>
  <si>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</si>
  <si>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</si>
  <si>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</si>
  <si>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</si>
  <si>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</si>
  <si>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</si>
  <si>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</si>
  <si>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</si>
  <si>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</si>
  <si>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</si>
  <si>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</si>
  <si>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</si>
  <si>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</si>
  <si>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</si>
  <si>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</si>
  <si>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</si>
  <si>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</si>
  <si>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</si>
  <si>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</si>
  <si>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</si>
  <si>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</si>
  <si>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</si>
  <si>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</si>
  <si>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</si>
  <si>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</si>
  <si>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</si>
  <si>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</si>
  <si>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</si>
  <si>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</si>
  <si>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</si>
  <si>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</si>
  <si>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</si>
  <si>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</si>
  <si>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</si>
  <si>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</si>
  <si>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</si>
  <si>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</si>
  <si>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</si>
  <si>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</si>
  <si>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</si>
  <si>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</si>
  <si>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</si>
  <si>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</si>
  <si>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</si>
  <si>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</si>
  <si>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</si>
  <si>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</si>
  <si>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</si>
  <si>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</si>
  <si>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</si>
  <si>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</si>
  <si>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</si>
  <si>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</si>
  <si>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</si>
  <si>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</si>
  <si>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</si>
  <si>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</si>
  <si>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</si>
  <si>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</si>
  <si>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</si>
  <si>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</si>
  <si>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</si>
  <si>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</si>
  <si>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</si>
  <si>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</si>
  <si>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</si>
  <si>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</si>
  <si>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</si>
  <si>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</si>
  <si>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</si>
  <si>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</si>
  <si>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</si>
  <si>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</si>
  <si>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</si>
  <si>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</si>
  <si>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</si>
  <si>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</si>
  <si>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</si>
  <si>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</si>
  <si>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</si>
  <si>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</si>
  <si>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</si>
  <si>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</si>
  <si>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</si>
  <si>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</si>
  <si>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</si>
  <si>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</si>
  <si>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</si>
  <si>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</si>
  <si>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</si>
  <si>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</si>
  <si>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</si>
  <si>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</si>
  <si>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</si>
  <si>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</si>
  <si>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</si>
  <si>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</si>
  <si>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</si>
  <si>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</si>
  <si>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</si>
  <si>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</si>
  <si>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</si>
  <si>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</si>
  <si>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</si>
  <si>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</si>
  <si>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</si>
  <si>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</si>
  <si>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</si>
  <si>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</si>
  <si>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</si>
  <si>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</si>
  <si>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</si>
  <si>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</si>
  <si>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</si>
  <si>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</si>
  <si>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</si>
  <si>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</si>
  <si>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</si>
  <si>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</si>
  <si>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</si>
  <si>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</si>
  <si>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</si>
  <si>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</si>
  <si>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</si>
  <si>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</si>
  <si>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</si>
  <si>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</si>
  <si>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</si>
  <si>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</si>
  <si>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</si>
  <si>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</si>
  <si>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</si>
  <si>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</si>
  <si>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</si>
  <si>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</si>
  <si>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</si>
  <si>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</si>
  <si>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</si>
  <si>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</si>
  <si>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</si>
  <si>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</si>
  <si>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</si>
  <si>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</si>
  <si>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</si>
  <si>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</si>
  <si>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</si>
  <si>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</si>
  <si>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</si>
  <si>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</si>
  <si>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</si>
  <si>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</si>
  <si>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</si>
  <si>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</si>
  <si>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</si>
  <si>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</si>
  <si>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</si>
  <si>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</si>
  <si>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</si>
  <si>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</si>
  <si>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</si>
  <si>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</si>
  <si>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</si>
  <si>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</si>
  <si>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</si>
  <si>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</si>
  <si>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</si>
  <si>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</si>
  <si>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</si>
  <si>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</si>
  <si>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</si>
  <si>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</si>
  <si>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</si>
  <si>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</si>
  <si>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</si>
  <si>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</si>
  <si>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</si>
  <si>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</si>
  <si>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</si>
  <si>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</si>
  <si>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</si>
  <si>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</si>
  <si>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</si>
  <si>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</si>
  <si>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</si>
  <si>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</si>
  <si>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</si>
  <si>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</si>
  <si>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</si>
  <si>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</si>
  <si>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</si>
  <si>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</si>
  <si>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</si>
  <si>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</si>
  <si>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</si>
  <si>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</si>
  <si>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</si>
  <si>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</si>
  <si>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</si>
  <si>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</si>
  <si>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</si>
  <si>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</si>
  <si>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</si>
  <si>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</si>
  <si>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</si>
  <si>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</si>
  <si>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</si>
  <si>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</si>
  <si>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</si>
  <si>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</si>
  <si>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</si>
  <si>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</si>
  <si>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</si>
  <si>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</si>
  <si>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</si>
  <si>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</si>
  <si>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</si>
  <si>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</si>
  <si>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</si>
  <si>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</si>
  <si>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</si>
  <si>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</si>
  <si>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</si>
  <si>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</si>
  <si>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</si>
  <si>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</si>
  <si>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</si>
  <si>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</si>
  <si>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</si>
  <si>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</si>
  <si>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</si>
  <si>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</si>
  <si>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</si>
  <si>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</si>
  <si>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</si>
  <si>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</si>
  <si>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</si>
  <si>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</si>
  <si>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</si>
  <si>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</si>
  <si>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</si>
  <si>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</si>
  <si>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</si>
  <si>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</si>
  <si>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</si>
  <si>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</si>
  <si>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</si>
  <si>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</si>
  <si>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</si>
  <si>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</si>
  <si>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</si>
  <si>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</si>
  <si>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</si>
  <si>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</si>
  <si>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</si>
  <si>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</si>
  <si>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</si>
  <si>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</si>
  <si>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</si>
  <si>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</si>
  <si>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</si>
  <si>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</si>
  <si>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</si>
  <si>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</si>
  <si>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</si>
  <si>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</si>
  <si>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</si>
  <si>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</si>
  <si>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</si>
  <si>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</si>
  <si>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</si>
  <si>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</si>
  <si>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</si>
  <si>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</si>
  <si>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</si>
  <si>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</si>
  <si>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</si>
  <si>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</si>
  <si>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</si>
  <si>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</si>
  <si>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</si>
  <si>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</si>
  <si>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</si>
  <si>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</si>
  <si>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</si>
  <si>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</si>
  <si>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</si>
  <si>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</si>
  <si>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</si>
  <si>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</si>
  <si>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</si>
  <si>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</si>
  <si>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</si>
  <si>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</si>
  <si>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</si>
  <si>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</si>
  <si>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</si>
  <si>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</si>
  <si>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</si>
  <si>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</si>
  <si>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</si>
  <si>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</si>
  <si>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</si>
  <si>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</si>
  <si>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</si>
  <si>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</si>
  <si>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</si>
  <si>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</si>
  <si>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</si>
  <si>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</si>
  <si>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</si>
  <si>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</si>
  <si>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</si>
  <si>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</si>
  <si>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</si>
  <si>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</si>
  <si>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</si>
  <si>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</si>
  <si>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</si>
  <si>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</si>
  <si>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</si>
  <si>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</si>
  <si>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</si>
  <si>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</si>
  <si>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</si>
  <si>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</si>
  <si>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</si>
  <si>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</si>
  <si>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</si>
  <si>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</si>
  <si>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</si>
  <si>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</si>
  <si>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</si>
  <si>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</si>
  <si>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</si>
  <si>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</si>
  <si>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</si>
  <si>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</si>
  <si>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</si>
  <si>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</si>
  <si>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</si>
  <si>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</si>
  <si>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</si>
  <si>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</si>
  <si>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</si>
  <si>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</si>
  <si>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</si>
  <si>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</si>
  <si>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</si>
  <si>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</si>
  <si>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</si>
  <si>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</si>
  <si>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</si>
  <si>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</si>
  <si>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</si>
  <si>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</si>
  <si>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</si>
  <si>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</si>
  <si>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</si>
  <si>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</si>
  <si>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</si>
  <si>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</si>
  <si>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</si>
  <si>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</si>
  <si>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</si>
  <si>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</si>
  <si>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</si>
  <si>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</si>
  <si>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</si>
  <si>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</si>
  <si>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</si>
  <si>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</si>
  <si>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</si>
  <si>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</si>
  <si>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</si>
  <si>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</si>
  <si>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</si>
  <si>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</si>
  <si>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</si>
  <si>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</si>
  <si>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</si>
  <si>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</si>
  <si>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</si>
  <si>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</si>
  <si>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</si>
  <si>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</si>
  <si>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</si>
  <si>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</si>
  <si>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</si>
  <si>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</si>
  <si>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</si>
  <si>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</si>
  <si>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</si>
  <si>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</si>
  <si>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</si>
  <si>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</si>
  <si>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</si>
  <si>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</si>
  <si>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</si>
  <si>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</si>
  <si>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</si>
  <si>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</si>
  <si>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</si>
  <si>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</si>
  <si>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</si>
  <si>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</si>
  <si>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</si>
  <si>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</si>
  <si>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</si>
  <si>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</si>
  <si>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</si>
  <si>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</si>
  <si>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</si>
  <si>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</si>
  <si>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</si>
  <si>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</si>
  <si>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</si>
  <si>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</si>
  <si>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</si>
  <si>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</si>
  <si>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</si>
  <si>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</si>
  <si>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</si>
  <si>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</si>
  <si>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</si>
  <si>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</si>
  <si>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</si>
  <si>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</si>
  <si>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</si>
  <si>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</si>
  <si>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</si>
  <si>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</si>
  <si>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</si>
  <si>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</si>
  <si>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</si>
  <si>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</si>
  <si>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</si>
  <si>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</si>
  <si>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</si>
  <si>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</si>
  <si>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</si>
  <si>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</si>
  <si>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</si>
  <si>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</si>
  <si>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</si>
  <si>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</si>
  <si>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</si>
  <si>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</si>
  <si>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</si>
  <si>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</si>
  <si>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</si>
  <si>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</si>
  <si>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</si>
  <si>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</si>
  <si>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</si>
  <si>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</si>
  <si>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</si>
  <si>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</si>
  <si>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</si>
  <si>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</si>
  <si>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</si>
  <si>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</si>
  <si>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</si>
  <si>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</si>
  <si>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</si>
  <si>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</si>
  <si>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</si>
  <si>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</si>
  <si>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</si>
  <si>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</si>
  <si>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</si>
  <si>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</si>
  <si>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</si>
  <si>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</si>
  <si>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</si>
  <si>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</si>
  <si>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</si>
  <si>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</si>
  <si>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</si>
  <si>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</si>
  <si>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</si>
  <si>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</si>
  <si>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</si>
  <si>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</si>
  <si>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</si>
  <si>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</si>
  <si>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</si>
  <si>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</si>
  <si>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</si>
  <si>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</si>
  <si>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</si>
  <si>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</si>
  <si>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</si>
  <si>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</si>
  <si>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</si>
  <si>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</si>
  <si>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</si>
  <si>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</si>
  <si>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</si>
  <si>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</si>
  <si>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</si>
  <si>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</si>
  <si>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</si>
  <si>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</si>
  <si>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</si>
  <si>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</si>
  <si>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</si>
  <si>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</si>
  <si>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</si>
  <si>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</si>
  <si>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</si>
  <si>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</si>
  <si>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</si>
  <si>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</si>
  <si>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</si>
  <si>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</si>
  <si>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</si>
  <si>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</si>
  <si>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</si>
  <si>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</si>
  <si>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</si>
  <si>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</si>
  <si>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</si>
  <si>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</si>
  <si>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</si>
  <si>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</si>
  <si>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</si>
  <si>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</si>
  <si>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</si>
  <si>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</si>
  <si>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</si>
  <si>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</si>
  <si>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</si>
  <si>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</si>
  <si>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</si>
  <si>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</si>
  <si>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</si>
  <si>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</si>
  <si>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</si>
  <si>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</si>
  <si>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</si>
  <si>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</si>
  <si>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</si>
  <si>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</si>
  <si>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</si>
  <si>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</si>
  <si>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</si>
  <si>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</si>
  <si>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</si>
  <si>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</si>
  <si>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</si>
  <si>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</si>
  <si>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</si>
  <si>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</si>
  <si>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</si>
  <si>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</si>
  <si>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</si>
  <si>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</si>
  <si>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</si>
  <si>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</si>
  <si>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</si>
  <si>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</si>
  <si>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</si>
  <si>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</si>
  <si>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</si>
  <si>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</si>
  <si>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</si>
  <si>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</si>
  <si>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</si>
  <si>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</si>
  <si>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</si>
  <si>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</si>
  <si>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</si>
  <si>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</si>
  <si>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</si>
  <si>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</si>
  <si>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</si>
  <si>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</si>
  <si>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</si>
  <si>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</si>
  <si>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</si>
  <si>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</si>
  <si>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</si>
  <si>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</si>
  <si>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</si>
  <si>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</si>
  <si>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</si>
  <si>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</si>
  <si>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</si>
  <si>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</si>
  <si>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</si>
  <si>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</si>
  <si>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</si>
  <si>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</si>
  <si>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</si>
  <si>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</si>
  <si>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</si>
  <si>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</si>
  <si>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</si>
  <si>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</si>
  <si>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</si>
  <si>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</si>
  <si>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</si>
  <si>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</si>
  <si>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</si>
  <si>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</si>
  <si>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</si>
  <si>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</si>
  <si>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</si>
  <si>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</si>
  <si>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</si>
  <si>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</si>
  <si>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</si>
  <si>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</si>
  <si>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</si>
  <si>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</si>
  <si>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</si>
  <si>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</si>
  <si>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</si>
  <si>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</si>
  <si>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</si>
  <si>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</si>
  <si>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</si>
  <si>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</si>
  <si>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</si>
  <si>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</si>
  <si>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</si>
  <si>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</si>
  <si>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</si>
  <si>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</si>
  <si>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</si>
  <si>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</si>
  <si>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</si>
  <si>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</si>
  <si>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</si>
  <si>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</si>
  <si>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</si>
  <si>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</si>
  <si>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</si>
  <si>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</si>
  <si>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</si>
  <si>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</si>
  <si>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</si>
  <si>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</si>
  <si>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</si>
  <si>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</si>
  <si>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</si>
  <si>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</si>
  <si>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</si>
  <si>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</si>
  <si>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</si>
  <si>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</si>
  <si>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</si>
  <si>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</si>
  <si>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</si>
  <si>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</si>
  <si>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</si>
  <si>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</si>
  <si>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</si>
  <si>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</si>
  <si>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</si>
  <si>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</si>
  <si>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</si>
  <si>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</si>
  <si>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</si>
  <si>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</si>
  <si>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</si>
  <si>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</si>
  <si>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</si>
  <si>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</si>
  <si>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</si>
  <si>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</si>
  <si>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</si>
  <si>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</si>
  <si>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</si>
  <si>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</si>
  <si>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</si>
  <si>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</si>
  <si>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</si>
  <si>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</si>
  <si>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</si>
  <si>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</si>
  <si>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</si>
  <si>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</si>
  <si>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</si>
  <si>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</si>
  <si>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</si>
  <si>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</si>
  <si>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</si>
  <si>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</si>
  <si>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</si>
  <si>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</si>
  <si>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</si>
  <si>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</si>
  <si>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</si>
  <si>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</si>
  <si>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</si>
  <si>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</si>
  <si>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</si>
  <si>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</si>
  <si>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</si>
  <si>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</si>
  <si>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</si>
  <si>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</si>
  <si>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</si>
  <si>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</si>
  <si>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</si>
  <si>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</si>
  <si>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</si>
  <si>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</si>
  <si>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</si>
  <si>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</si>
  <si>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</si>
  <si>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</si>
  <si>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</si>
  <si>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</si>
  <si>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</si>
  <si>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</si>
  <si>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</si>
  <si>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</si>
  <si>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</si>
  <si>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</si>
  <si>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</si>
  <si>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</si>
  <si>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</si>
  <si>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</si>
  <si>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</si>
  <si>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</si>
  <si>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</si>
  <si>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</si>
  <si>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</si>
  <si>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</si>
  <si>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</si>
  <si>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</si>
  <si>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</si>
  <si>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</si>
  <si>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</si>
  <si>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</si>
  <si>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</si>
  <si>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</si>
  <si>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</si>
  <si>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</si>
  <si>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</si>
  <si>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</si>
  <si>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</si>
  <si>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</si>
  <si>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</si>
  <si>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</si>
  <si>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</si>
  <si>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</si>
  <si>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</si>
  <si>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</si>
  <si>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</si>
  <si>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</si>
  <si>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</si>
  <si>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</si>
  <si>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</si>
  <si>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</si>
  <si>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</si>
  <si>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</si>
  <si>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</si>
  <si>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</si>
  <si>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</si>
  <si>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</si>
  <si>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</si>
  <si>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</si>
  <si>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</si>
  <si>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</si>
  <si>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</si>
  <si>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</si>
  <si>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</si>
  <si>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</si>
  <si>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</si>
  <si>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</si>
  <si>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</si>
  <si>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</si>
  <si>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</si>
  <si>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</si>
  <si>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</si>
  <si>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</si>
  <si>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</si>
  <si>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</si>
  <si>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</si>
  <si>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</si>
  <si>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</si>
  <si>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</si>
  <si>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</si>
  <si>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</si>
  <si>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</si>
  <si>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</si>
  <si>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</si>
  <si>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</si>
  <si>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</si>
  <si>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</si>
  <si>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</si>
  <si>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</si>
  <si>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</si>
  <si>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</si>
  <si>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</si>
  <si>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</si>
  <si>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</si>
  <si>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</si>
  <si>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</si>
  <si>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</si>
  <si>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</si>
  <si>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</si>
  <si>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</si>
  <si>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</si>
  <si>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</si>
  <si>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</si>
  <si>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</si>
  <si>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</si>
  <si>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</si>
  <si>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</si>
  <si>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</si>
  <si>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</si>
  <si>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</si>
  <si>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</si>
  <si>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</si>
  <si>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</si>
  <si>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</si>
  <si>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</si>
  <si>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</si>
  <si>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</si>
  <si>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</si>
  <si>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</si>
  <si>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</si>
  <si>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</si>
  <si>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</si>
  <si>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</si>
  <si>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</si>
  <si>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</si>
  <si>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</si>
  <si>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</si>
  <si>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</si>
  <si>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</si>
  <si>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</si>
  <si>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</si>
  <si>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</si>
  <si>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</si>
  <si>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</si>
  <si>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</si>
  <si>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</si>
  <si>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</si>
  <si>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</si>
  <si>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</si>
  <si>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</si>
  <si>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</si>
  <si>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</si>
  <si>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</si>
  <si>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</si>
  <si>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</si>
  <si>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</si>
  <si>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</si>
  <si>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</si>
  <si>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</si>
  <si>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</si>
  <si>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</si>
  <si>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</si>
  <si>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</si>
  <si>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</si>
  <si>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</si>
  <si>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</si>
  <si>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</si>
  <si>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</si>
  <si>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</si>
  <si>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</si>
  <si>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</si>
  <si>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</si>
  <si>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</si>
  <si>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</si>
  <si>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</si>
  <si>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</si>
  <si>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</si>
  <si>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</si>
  <si>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</si>
  <si>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</si>
  <si>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</si>
  <si>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</si>
  <si>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</si>
  <si>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</si>
  <si>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</si>
  <si>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</si>
  <si>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</si>
  <si>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</si>
  <si>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</si>
  <si>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</si>
  <si>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</si>
  <si>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</si>
  <si>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</si>
  <si>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</si>
  <si>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</si>
  <si>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</si>
  <si>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</si>
  <si>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</si>
  <si>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</si>
  <si>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</si>
  <si>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</si>
  <si>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</si>
  <si>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</si>
  <si>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</si>
  <si>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</si>
  <si>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</si>
  <si>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</si>
  <si>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</si>
  <si>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</si>
  <si>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</si>
  <si>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</si>
  <si>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</si>
  <si>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</si>
  <si>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</si>
  <si>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</si>
  <si>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</si>
  <si>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</si>
  <si>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</si>
  <si>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</si>
  <si>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</si>
  <si>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</si>
  <si>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</si>
  <si>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</si>
  <si>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</si>
  <si>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</si>
  <si>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</si>
  <si>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</si>
  <si>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</si>
  <si>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</si>
  <si>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</si>
  <si>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</si>
  <si>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</si>
  <si>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</si>
  <si>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</si>
  <si>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</si>
  <si>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</si>
  <si>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</si>
  <si>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</si>
  <si>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</si>
  <si>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</si>
  <si>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</si>
  <si>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</si>
  <si>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</si>
  <si>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</si>
  <si>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</si>
  <si>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</si>
  <si>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</si>
  <si>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</si>
  <si>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</si>
  <si>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</si>
  <si>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</si>
  <si>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</si>
  <si>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</si>
  <si>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</si>
  <si>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</si>
  <si>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</si>
  <si>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</si>
  <si>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</si>
  <si>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</si>
  <si>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</si>
  <si>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</si>
  <si>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</si>
  <si>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</si>
  <si>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</si>
  <si>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</si>
  <si>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</si>
  <si>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</si>
  <si>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</si>
  <si>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</si>
  <si>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</si>
  <si>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</si>
  <si>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</si>
  <si>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</si>
  <si>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</si>
  <si>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</si>
  <si>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</si>
  <si>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</si>
  <si>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</si>
  <si>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</si>
  <si>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</si>
  <si>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</si>
  <si>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</si>
  <si>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</si>
  <si>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</si>
  <si>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</si>
  <si>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</si>
  <si>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</si>
  <si>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</si>
  <si>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</si>
  <si>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</si>
  <si>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</si>
  <si>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</si>
  <si>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</si>
  <si>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</si>
  <si>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</si>
  <si>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</si>
  <si>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</si>
  <si>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</si>
  <si>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</si>
  <si>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</si>
  <si>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</si>
  <si>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</si>
  <si>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</si>
  <si>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</si>
  <si>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</si>
  <si>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</si>
  <si>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</si>
  <si>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</si>
  <si>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</si>
  <si>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</si>
  <si>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</si>
  <si>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</si>
  <si>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</si>
  <si>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</si>
  <si>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</si>
  <si>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</si>
  <si>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</si>
  <si>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</si>
  <si>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</si>
  <si>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</si>
  <si>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</si>
  <si>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</si>
  <si>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</si>
  <si>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</si>
  <si>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</si>
  <si>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</si>
  <si>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</si>
  <si>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</si>
  <si>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</si>
  <si>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</si>
  <si>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</si>
  <si>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</si>
  <si>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</si>
  <si>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</si>
  <si>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</si>
  <si>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</si>
  <si>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</si>
  <si>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</si>
  <si>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</si>
  <si>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</si>
  <si>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</si>
  <si>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</si>
  <si>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</si>
  <si>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</si>
  <si>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</si>
  <si>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</si>
  <si>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</si>
  <si>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</si>
  <si>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</si>
  <si>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</si>
  <si>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</si>
  <si>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</si>
  <si>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</si>
  <si>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</si>
  <si>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</si>
  <si>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</si>
  <si>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</si>
  <si>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</si>
  <si>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</si>
  <si>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</si>
  <si>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</si>
  <si>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</si>
  <si>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</si>
  <si>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</si>
  <si>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</si>
  <si>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</si>
  <si>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</si>
  <si>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</si>
  <si>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</si>
  <si>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</si>
  <si>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</si>
  <si>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</si>
  <si>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</si>
  <si>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</si>
  <si>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</si>
  <si>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</si>
  <si>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</si>
  <si>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</si>
  <si>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</si>
  <si>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</si>
  <si>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</si>
  <si>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</si>
  <si>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</si>
  <si>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</si>
  <si>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</si>
  <si>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</si>
  <si>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</si>
  <si>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</si>
  <si>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</si>
  <si>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</si>
  <si>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</si>
  <si>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</si>
  <si>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</si>
  <si>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</si>
  <si>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</si>
  <si>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</si>
  <si>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</si>
  <si>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</si>
  <si>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</si>
  <si>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</si>
  <si>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</si>
  <si>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</si>
  <si>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</si>
  <si>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</si>
  <si>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</si>
  <si>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</si>
  <si>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</si>
  <si>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</si>
  <si>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</si>
  <si>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</si>
  <si>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</si>
  <si>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</si>
  <si>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</si>
  <si>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</si>
  <si>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</si>
  <si>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</si>
  <si>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</si>
  <si>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</si>
  <si>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</si>
  <si>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</si>
  <si>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</si>
  <si>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</si>
  <si>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</si>
  <si>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</si>
  <si>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</si>
  <si>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</si>
  <si>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</si>
  <si>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</si>
  <si>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</si>
  <si>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</si>
  <si>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</si>
  <si>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</si>
  <si>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</si>
  <si>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</si>
  <si>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</si>
  <si>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</si>
  <si>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</si>
  <si>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</si>
  <si>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</si>
  <si>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</si>
  <si>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</si>
  <si>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</si>
  <si>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</si>
  <si>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</si>
  <si>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</si>
  <si>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</si>
  <si>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</si>
  <si>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</si>
  <si>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</si>
  <si>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</si>
  <si>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</si>
  <si>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</si>
  <si>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</si>
  <si>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</si>
  <si>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</si>
  <si>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</si>
  <si>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</si>
  <si>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</si>
  <si>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</si>
  <si>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</si>
  <si>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</si>
  <si>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</si>
  <si>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</si>
  <si>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</si>
  <si>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</si>
  <si>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</si>
  <si>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</si>
  <si>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</si>
  <si>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</si>
  <si>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</si>
  <si>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</si>
  <si>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</si>
  <si>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</si>
  <si>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</si>
  <si>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</si>
  <si>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</si>
  <si>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</si>
  <si>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</si>
  <si>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</si>
  <si>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</si>
  <si>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</si>
  <si>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</si>
  <si>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</si>
  <si>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</si>
  <si>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</si>
  <si>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</si>
  <si>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</si>
  <si>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</si>
  <si>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</si>
  <si>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</si>
  <si>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</si>
  <si>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</si>
  <si>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</si>
  <si>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</si>
  <si>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</si>
  <si>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</si>
  <si>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</si>
  <si>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</si>
  <si>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</si>
  <si>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</si>
  <si>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</si>
  <si>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</si>
  <si>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</si>
  <si>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</si>
  <si>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</si>
  <si>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</si>
  <si>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</si>
  <si>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</si>
  <si>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</si>
  <si>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</si>
  <si>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</si>
  <si>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</si>
  <si>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</si>
  <si>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</si>
  <si>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</si>
  <si>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</si>
  <si>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</si>
  <si>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</si>
  <si>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</si>
  <si>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</si>
  <si>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</si>
  <si>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</si>
  <si>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</si>
  <si>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</si>
  <si>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</si>
  <si>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</si>
  <si>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</si>
  <si>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</si>
  <si>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</si>
  <si>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</si>
  <si>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</si>
  <si>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</si>
  <si>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</si>
  <si>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</si>
  <si>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</si>
  <si>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</si>
  <si>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</si>
  <si>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</si>
  <si>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</si>
  <si>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</si>
  <si>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</si>
  <si>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</si>
  <si>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</si>
  <si>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</si>
  <si>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</si>
  <si>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</si>
  <si>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</si>
  <si>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</si>
  <si>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</si>
  <si>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</si>
  <si>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</si>
  <si>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</si>
  <si>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</si>
  <si>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</si>
  <si>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</si>
  <si>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</si>
  <si>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</si>
  <si>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</si>
  <si>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</si>
  <si>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</si>
  <si>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</si>
  <si>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</si>
  <si>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</si>
  <si>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</si>
  <si>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</si>
  <si>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</si>
  <si>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</si>
  <si>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</si>
  <si>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</si>
  <si>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</si>
  <si>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</si>
  <si>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</si>
  <si>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</si>
  <si>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</si>
  <si>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</si>
  <si>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</si>
  <si>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</si>
  <si>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</si>
  <si>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</si>
  <si>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</si>
  <si>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</si>
  <si>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</si>
  <si>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</si>
  <si>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</si>
  <si>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</si>
  <si>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</si>
  <si>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</si>
  <si>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</si>
  <si>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</si>
  <si>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</si>
  <si>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</si>
  <si>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</si>
  <si>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</si>
  <si>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</si>
  <si>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</si>
  <si>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</si>
  <si>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</si>
  <si>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</si>
  <si>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</si>
  <si>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</si>
  <si>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</si>
  <si>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</si>
  <si>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</si>
  <si>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</si>
  <si>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</si>
  <si>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</si>
  <si>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</si>
  <si>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</si>
  <si>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</si>
  <si>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</si>
  <si>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</si>
  <si>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</si>
  <si>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</si>
  <si>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</si>
  <si>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</si>
  <si>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</si>
  <si>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</si>
  <si>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</si>
  <si>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</si>
  <si>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</si>
  <si>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</si>
  <si>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</si>
  <si>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</si>
  <si>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</si>
  <si>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</si>
  <si>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</si>
  <si>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</si>
  <si>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</si>
  <si>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</si>
  <si>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</si>
  <si>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</si>
  <si>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</si>
  <si>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</si>
  <si>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</si>
  <si>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</si>
  <si>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</si>
  <si>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</si>
  <si>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</si>
  <si>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</si>
  <si>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</si>
  <si>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</si>
  <si>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</si>
  <si>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</si>
  <si>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</si>
  <si>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</si>
  <si>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</si>
  <si>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</si>
  <si>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</si>
  <si>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</si>
  <si>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</si>
  <si>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</si>
  <si>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</si>
  <si>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</si>
  <si>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</si>
  <si>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</si>
  <si>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</si>
  <si>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</si>
  <si>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</si>
  <si>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</si>
  <si>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</si>
  <si>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</si>
  <si>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</si>
  <si>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</si>
  <si>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</si>
  <si>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</si>
  <si>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</si>
  <si>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</si>
  <si>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</si>
  <si>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</si>
  <si>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</si>
  <si>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</si>
  <si>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</si>
  <si>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</si>
  <si>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</si>
  <si>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</si>
  <si>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</si>
  <si>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</si>
  <si>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</si>
  <si>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</si>
  <si>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</si>
  <si>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</si>
  <si>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</si>
  <si>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</si>
  <si>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</si>
  <si>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</si>
  <si>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</si>
  <si>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</si>
  <si>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</si>
  <si>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</si>
  <si>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</si>
  <si>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</si>
  <si>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</si>
  <si>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</si>
  <si>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</si>
  <si>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</si>
  <si>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</si>
  <si>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</si>
  <si>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</si>
  <si>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</si>
  <si>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</si>
  <si>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</si>
  <si>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</si>
  <si>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</si>
  <si>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</si>
  <si>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</si>
  <si>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</si>
  <si>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</si>
  <si>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</si>
  <si>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</si>
  <si>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</si>
  <si>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</si>
  <si>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</si>
  <si>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</si>
  <si>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</si>
  <si>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</si>
  <si>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</si>
  <si>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</si>
  <si>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</si>
  <si>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</si>
  <si>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</si>
  <si>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</si>
  <si>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</si>
  <si>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</si>
  <si>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</si>
  <si>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</si>
  <si>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</si>
  <si>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</si>
  <si>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</si>
  <si>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</si>
  <si>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</si>
  <si>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</si>
  <si>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</si>
  <si>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</si>
  <si>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</si>
  <si>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</si>
  <si>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</si>
  <si>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</si>
  <si>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</si>
  <si>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</si>
  <si>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</si>
  <si>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</si>
  <si>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</si>
  <si>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</si>
  <si>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</si>
  <si>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</si>
  <si>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</si>
  <si>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</si>
  <si>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</si>
  <si>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</si>
  <si>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</si>
  <si>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</si>
  <si>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</si>
  <si>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</si>
  <si>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</si>
  <si>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</si>
  <si>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</si>
  <si>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</si>
  <si>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</si>
  <si>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</si>
  <si>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</si>
  <si>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</si>
  <si>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</si>
  <si>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</si>
  <si>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</si>
  <si>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</si>
  <si>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</si>
  <si>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</si>
  <si>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</si>
  <si>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</si>
  <si>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</si>
  <si>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</si>
  <si>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</si>
  <si>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</si>
  <si>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</si>
  <si>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</si>
  <si>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</si>
  <si>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</si>
  <si>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</si>
  <si>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</si>
  <si>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</si>
  <si>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</si>
  <si>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</si>
  <si>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</si>
  <si>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</si>
  <si>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</si>
  <si>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</si>
  <si>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</si>
  <si>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</si>
  <si>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</si>
  <si>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</si>
  <si>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</si>
  <si>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</si>
  <si>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</si>
  <si>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</si>
  <si>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</si>
  <si>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</si>
  <si>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</si>
  <si>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</si>
  <si>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</si>
  <si>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</si>
  <si>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</si>
  <si>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</si>
  <si>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</si>
  <si>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</si>
  <si>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</si>
  <si>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</si>
  <si>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</si>
  <si>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</si>
  <si>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</si>
  <si>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</si>
  <si>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</si>
  <si>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</si>
  <si>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</si>
  <si>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</si>
  <si>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</si>
  <si>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</si>
  <si>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</si>
  <si>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</si>
  <si>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</si>
  <si>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</si>
  <si>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</si>
  <si>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</si>
  <si>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</si>
  <si>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</si>
  <si>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</si>
  <si>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</si>
  <si>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</si>
  <si>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</si>
  <si>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</si>
  <si>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</si>
  <si>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</si>
  <si>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</si>
  <si>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</si>
  <si>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</si>
  <si>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</si>
  <si>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</si>
  <si>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</si>
  <si>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</si>
  <si>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</si>
  <si>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</si>
  <si>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</si>
  <si>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</si>
  <si>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</si>
  <si>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</si>
  <si>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</si>
  <si>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</si>
  <si>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</si>
  <si>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</si>
  <si>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</si>
  <si>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</si>
  <si>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</si>
  <si>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</si>
  <si>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</si>
  <si>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</si>
  <si>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</si>
  <si>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</si>
  <si>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</si>
  <si>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</si>
  <si>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</si>
  <si>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</si>
  <si>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</si>
  <si>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</si>
  <si>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</si>
  <si>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</si>
  <si>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</si>
  <si>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</si>
  <si>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</si>
  <si>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</si>
  <si>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</si>
  <si>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</si>
  <si>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</si>
  <si>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</si>
  <si>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</si>
  <si>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</si>
  <si>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</si>
  <si>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</si>
  <si>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</si>
  <si>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</si>
  <si>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</si>
  <si>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</si>
  <si>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</si>
  <si>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</si>
  <si>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</si>
  <si>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</si>
  <si>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</si>
  <si>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</si>
  <si>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</si>
  <si>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</si>
  <si>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</si>
  <si>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</si>
  <si>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</si>
  <si>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</si>
  <si>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</si>
  <si>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</si>
  <si>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</si>
  <si>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</si>
  <si>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</si>
  <si>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</si>
  <si>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</si>
  <si>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</si>
  <si>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</si>
  <si>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</si>
  <si>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</si>
  <si>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</si>
  <si>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</si>
  <si>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</si>
  <si>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</si>
  <si>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</si>
  <si>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</si>
  <si>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</si>
  <si>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</si>
  <si>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</si>
  <si>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</si>
  <si>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</si>
  <si>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</si>
  <si>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</si>
  <si>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</si>
  <si>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</si>
  <si>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</si>
  <si>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</si>
  <si>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</si>
  <si>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</si>
  <si>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</si>
  <si>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</si>
  <si>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</si>
  <si>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</si>
  <si>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</si>
  <si>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</si>
  <si>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</si>
  <si>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</si>
  <si>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</si>
  <si>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</si>
  <si>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</si>
  <si>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</si>
  <si>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</si>
  <si>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</si>
  <si>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</si>
  <si>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</si>
  <si>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</si>
  <si>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</si>
  <si>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</si>
  <si>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</si>
  <si>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</si>
  <si>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</si>
  <si>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</si>
  <si>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</si>
  <si>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</si>
  <si>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</si>
  <si>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</si>
  <si>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</si>
  <si>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</si>
  <si>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</si>
  <si>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</si>
  <si>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</si>
  <si>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</si>
  <si>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</si>
  <si>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</si>
  <si>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</si>
  <si>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</si>
  <si>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</si>
  <si>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</si>
  <si>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</si>
  <si>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</si>
  <si>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</si>
  <si>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</si>
  <si>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</si>
  <si>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</si>
  <si>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</si>
  <si>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</si>
  <si>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</si>
  <si>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</si>
  <si>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</si>
  <si>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</si>
  <si>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</si>
  <si>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</si>
  <si>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</si>
  <si>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</si>
  <si>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</si>
  <si>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</si>
  <si>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</si>
  <si>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</si>
  <si>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</si>
  <si>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</si>
  <si>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</si>
  <si>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</si>
  <si>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</si>
  <si>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</si>
  <si>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</si>
  <si>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</si>
  <si>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</si>
  <si>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</si>
  <si>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</si>
  <si>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</si>
  <si>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</si>
  <si>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</si>
  <si>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</si>
  <si>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</si>
  <si>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</si>
  <si>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</si>
  <si>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</si>
  <si>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</si>
  <si>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</si>
  <si>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</si>
  <si>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</si>
  <si>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</si>
  <si>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</si>
  <si>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</si>
  <si>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</si>
  <si>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</si>
  <si>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</si>
  <si>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</si>
  <si>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</si>
  <si>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</si>
  <si>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</si>
  <si>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</si>
  <si>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</si>
  <si>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</si>
  <si>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</si>
  <si>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</si>
  <si>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</si>
  <si>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</si>
  <si>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</si>
  <si>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</si>
  <si>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</si>
  <si>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</si>
  <si>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</si>
  <si>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</si>
  <si>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</si>
  <si>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</si>
  <si>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</si>
  <si>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</si>
  <si>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</si>
  <si>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</si>
  <si>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</si>
  <si>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</si>
  <si>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</si>
  <si>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</si>
  <si>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</si>
  <si>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</si>
  <si>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</si>
  <si>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</si>
  <si>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</si>
  <si>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</si>
  <si>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</si>
  <si>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</si>
  <si>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</si>
  <si>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</si>
  <si>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</si>
  <si>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</si>
  <si>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</si>
  <si>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</si>
  <si>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</si>
  <si>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</si>
  <si>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</si>
  <si>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</si>
  <si>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</si>
  <si>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</si>
  <si>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</si>
  <si>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</si>
  <si>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</si>
  <si>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</si>
  <si>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</si>
  <si>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</si>
  <si>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</si>
  <si>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</si>
  <si>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</si>
  <si>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</si>
  <si>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</si>
  <si>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</si>
  <si>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</si>
  <si>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</si>
  <si>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</si>
  <si>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</si>
  <si>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</si>
  <si>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</si>
  <si>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</si>
  <si>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</si>
  <si>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</si>
  <si>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</si>
  <si>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</si>
  <si>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</si>
  <si>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</si>
  <si>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</si>
  <si>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</si>
  <si>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</si>
  <si>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</si>
  <si>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</si>
  <si>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</si>
  <si>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</si>
  <si>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</si>
  <si>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</si>
  <si>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</si>
  <si>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</si>
  <si>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</si>
  <si>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</si>
  <si>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</si>
  <si>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</si>
  <si>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</si>
  <si>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</si>
  <si>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</si>
  <si>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</si>
  <si>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</si>
  <si>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</si>
  <si>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</si>
  <si>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</si>
  <si>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</si>
  <si>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</si>
  <si>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</si>
  <si>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</si>
  <si>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</si>
  <si>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</si>
  <si>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</si>
  <si>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</si>
  <si>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</si>
  <si>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</si>
  <si>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</si>
  <si>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</si>
  <si>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</si>
  <si>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</si>
  <si>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</si>
  <si>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</si>
  <si>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</si>
  <si>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</si>
  <si>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</si>
  <si>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</si>
  <si>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</si>
  <si>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</si>
  <si>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</si>
  <si>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</si>
  <si>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</si>
  <si>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</si>
  <si>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</si>
  <si>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</si>
  <si>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</si>
  <si>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</si>
  <si>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</si>
  <si>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</si>
  <si>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</si>
  <si>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</si>
  <si>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</si>
  <si>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</si>
  <si>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</si>
  <si>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</si>
  <si>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</si>
  <si>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</si>
  <si>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</si>
  <si>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</si>
  <si>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</si>
  <si>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</si>
  <si>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</si>
  <si>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</si>
  <si>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</si>
  <si>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</si>
  <si>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</si>
  <si>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</si>
  <si>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</si>
  <si>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</si>
  <si>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</si>
  <si>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</si>
  <si>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</si>
  <si>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</si>
  <si>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</si>
  <si>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</si>
  <si>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</si>
  <si>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</si>
  <si>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</si>
  <si>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</si>
  <si>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</si>
  <si>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</si>
  <si>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</si>
  <si>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</si>
  <si>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</si>
  <si>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</si>
  <si>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</si>
  <si>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</si>
  <si>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</si>
  <si>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</si>
  <si>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</si>
  <si>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</si>
  <si>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</si>
  <si>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</si>
  <si>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</si>
  <si>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</si>
  <si>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</si>
  <si>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</si>
  <si>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</si>
  <si>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</si>
  <si>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</si>
  <si>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</si>
  <si>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</si>
  <si>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</si>
  <si>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</si>
  <si>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</si>
  <si>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</si>
  <si>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</si>
  <si>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</si>
  <si>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</si>
  <si>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</si>
  <si>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</si>
  <si>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</si>
  <si>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</si>
  <si>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</si>
  <si>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</si>
  <si>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</si>
  <si>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</si>
  <si>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</si>
  <si>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</si>
  <si>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</si>
  <si>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</si>
  <si>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</si>
  <si>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</si>
  <si>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</si>
  <si>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</si>
  <si>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</si>
  <si>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</si>
  <si>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</si>
  <si>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</si>
  <si>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</si>
  <si>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</si>
  <si>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</si>
  <si>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</si>
  <si>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</si>
  <si>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</si>
  <si>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</si>
  <si>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</si>
  <si>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</si>
  <si>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</si>
  <si>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</si>
  <si>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</si>
  <si>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</si>
  <si>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</si>
  <si>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</si>
  <si>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</si>
  <si>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</si>
  <si>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</si>
  <si>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</si>
  <si>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</si>
  <si>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</si>
  <si>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</si>
  <si>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</si>
  <si>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</si>
  <si>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</si>
  <si>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</si>
  <si>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</si>
  <si>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</si>
  <si>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</si>
  <si>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</si>
  <si>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</si>
  <si>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</si>
  <si>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</si>
  <si>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</si>
  <si>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</si>
  <si>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</si>
  <si>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</si>
  <si>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</si>
  <si>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</si>
  <si>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</si>
  <si>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</si>
  <si>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</si>
  <si>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</si>
  <si>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</si>
  <si>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</si>
  <si>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</si>
  <si>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</si>
  <si>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</si>
  <si>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</si>
  <si>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</si>
  <si>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</si>
  <si>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</si>
  <si>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</si>
  <si>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</si>
  <si>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</si>
  <si>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</si>
  <si>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</si>
  <si>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</si>
  <si>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</si>
  <si>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</si>
  <si>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</si>
  <si>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</si>
  <si>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</si>
  <si>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</si>
  <si>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</si>
  <si>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</si>
  <si>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</si>
  <si>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</si>
  <si>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</si>
  <si>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</si>
  <si>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</si>
  <si>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</si>
  <si>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</si>
  <si>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</si>
  <si>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</si>
  <si>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</si>
  <si>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</si>
  <si>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</si>
  <si>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</si>
  <si>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</si>
  <si>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</si>
  <si>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</si>
  <si>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</si>
  <si>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</si>
  <si>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</si>
  <si>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</si>
  <si>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</si>
  <si>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</si>
  <si>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</si>
  <si>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</si>
  <si>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</si>
  <si>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</si>
  <si>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</si>
  <si>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</si>
  <si>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</si>
  <si>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</si>
  <si>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</si>
  <si>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</si>
  <si>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</si>
  <si>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</si>
  <si>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</si>
  <si>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</si>
  <si>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</si>
  <si>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</si>
  <si>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</si>
  <si>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</si>
  <si>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</si>
  <si>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</si>
  <si>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</si>
  <si>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</si>
  <si>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</si>
  <si>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</si>
  <si>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</si>
  <si>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</si>
  <si>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</si>
  <si>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</si>
  <si>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</si>
  <si>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</si>
  <si>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</si>
  <si>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</si>
  <si>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</si>
  <si>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</si>
  <si>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</si>
  <si>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</si>
  <si>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</si>
  <si>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</si>
  <si>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</si>
  <si>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</si>
  <si>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</si>
  <si>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</si>
  <si>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</si>
  <si>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</si>
  <si>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</si>
  <si>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</si>
  <si>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</si>
  <si>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</si>
  <si>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</si>
  <si>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</si>
  <si>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</si>
  <si>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</si>
  <si>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</si>
  <si>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</si>
  <si>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</si>
  <si>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</si>
  <si>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</si>
  <si>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</si>
  <si>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</si>
  <si>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</si>
  <si>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</si>
  <si>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</si>
  <si>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</si>
  <si>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</si>
  <si>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</si>
  <si>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</si>
  <si>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</si>
  <si>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</si>
  <si>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</si>
  <si>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</si>
  <si>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</si>
  <si>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</si>
  <si>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</si>
  <si>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</si>
  <si>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</si>
  <si>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</si>
  <si>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</si>
  <si>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</si>
  <si>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</si>
  <si>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</si>
  <si>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</si>
  <si>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</si>
  <si>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</si>
  <si>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</si>
  <si>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</si>
  <si>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</si>
  <si>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</si>
  <si>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</si>
  <si>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</si>
  <si>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</si>
  <si>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</si>
  <si>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</si>
  <si>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</si>
  <si>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</si>
  <si>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</si>
  <si>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</si>
  <si>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</si>
  <si>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</si>
  <si>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</si>
  <si>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</si>
  <si>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</si>
  <si>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</si>
  <si>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</si>
  <si>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</si>
  <si>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</si>
  <si>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</si>
  <si>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</si>
  <si>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</si>
  <si>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</si>
  <si>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</si>
  <si>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</si>
  <si>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</si>
  <si>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</si>
  <si>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</si>
  <si>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</si>
  <si>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</si>
  <si>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</si>
  <si>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</si>
  <si>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</si>
  <si>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</si>
  <si>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</si>
  <si>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</si>
  <si>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</si>
  <si>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</si>
  <si>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</si>
  <si>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</si>
  <si>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</si>
  <si>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</si>
  <si>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</si>
  <si>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</si>
  <si>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</si>
  <si>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</si>
  <si>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</si>
  <si>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</si>
  <si>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</si>
  <si>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</si>
  <si>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</si>
  <si>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</si>
  <si>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</si>
  <si>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</si>
  <si>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</si>
  <si>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</si>
  <si>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</si>
  <si>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</si>
  <si>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</si>
  <si>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</si>
  <si>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</si>
  <si>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</si>
  <si>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</si>
  <si>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</si>
  <si>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</si>
  <si>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</si>
  <si>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</si>
  <si>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</si>
  <si>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</si>
  <si>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</si>
  <si>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</si>
  <si>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</si>
  <si>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</si>
  <si>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</si>
  <si>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</si>
  <si>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</si>
  <si>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</si>
  <si>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</si>
  <si>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</si>
  <si>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</si>
  <si>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</si>
  <si>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</si>
  <si>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</si>
  <si>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</si>
  <si>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</si>
  <si>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</si>
  <si>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</si>
  <si>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</si>
  <si>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</si>
  <si>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</si>
  <si>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</si>
  <si>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</si>
  <si>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</si>
  <si>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</si>
  <si>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</si>
  <si>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</si>
  <si>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</si>
  <si>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</si>
  <si>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</si>
  <si>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</si>
  <si>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</si>
  <si>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</si>
  <si>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</si>
  <si>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</si>
  <si>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</si>
  <si>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</si>
  <si>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</si>
  <si>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</si>
  <si>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</si>
  <si>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</si>
  <si>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</si>
  <si>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</si>
  <si>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</si>
  <si>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</si>
  <si>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</si>
  <si>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</si>
  <si>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</si>
  <si>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</si>
  <si>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</si>
  <si>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</si>
  <si>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</si>
  <si>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</si>
  <si>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</si>
  <si>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</si>
  <si>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</si>
  <si>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</si>
  <si>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</si>
  <si>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</si>
  <si>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</si>
  <si>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</si>
  <si>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</si>
  <si>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</si>
  <si>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</si>
  <si>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</si>
  <si>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</si>
  <si>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</si>
  <si>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</si>
  <si>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</si>
  <si>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</si>
  <si>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</si>
  <si>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</si>
  <si>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</si>
  <si>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</si>
  <si>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</si>
  <si>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</si>
  <si>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</si>
  <si>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</si>
  <si>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</si>
  <si>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</si>
  <si>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</si>
  <si>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</si>
  <si>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</si>
  <si>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</si>
  <si>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</si>
  <si>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</si>
  <si>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</si>
  <si>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</si>
  <si>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</si>
  <si>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</si>
  <si>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</si>
  <si>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</si>
  <si>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</si>
  <si>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</si>
  <si>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</si>
  <si>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</si>
  <si>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</si>
  <si>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</si>
  <si>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</si>
  <si>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</si>
  <si>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</si>
  <si>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</si>
  <si>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</si>
  <si>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</si>
  <si>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</si>
  <si>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</si>
  <si>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</si>
  <si>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</si>
  <si>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</si>
  <si>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</si>
  <si>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</si>
  <si>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</si>
  <si>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</si>
  <si>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</si>
  <si>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</si>
  <si>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</si>
  <si>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</si>
  <si>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</si>
  <si>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</si>
  <si>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</si>
  <si>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</si>
  <si>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</si>
  <si>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</si>
  <si>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</si>
  <si>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</si>
  <si>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</si>
  <si>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</si>
  <si>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</si>
  <si>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</si>
  <si>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</si>
  <si>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</si>
  <si>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</si>
  <si>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</si>
  <si>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</si>
  <si>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</si>
  <si>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</si>
  <si>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</si>
  <si>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</si>
  <si>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</si>
  <si>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</si>
  <si>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</si>
  <si>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</si>
  <si>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</si>
  <si>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</si>
  <si>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</si>
  <si>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</si>
  <si>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</si>
  <si>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</si>
  <si>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</si>
  <si>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</si>
  <si>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</si>
  <si>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</si>
  <si>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</si>
  <si>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</si>
  <si>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</si>
  <si>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</si>
  <si>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</si>
  <si>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</si>
  <si>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</si>
  <si>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</si>
  <si>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</si>
  <si>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</si>
  <si>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</si>
  <si>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</si>
  <si>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</si>
  <si>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</si>
  <si>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</si>
  <si>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</si>
  <si>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</si>
  <si>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</si>
  <si>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</si>
  <si>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</si>
  <si>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</si>
  <si>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</si>
  <si>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</si>
  <si>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</si>
  <si>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</si>
  <si>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</si>
  <si>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</si>
  <si>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</si>
  <si>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</si>
  <si>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</si>
  <si>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</si>
  <si>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</si>
  <si>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</si>
  <si>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</si>
  <si>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</si>
  <si>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</si>
  <si>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</si>
  <si>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</si>
  <si>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</si>
  <si>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</si>
  <si>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</si>
  <si>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</si>
  <si>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</si>
  <si>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</si>
  <si>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</si>
  <si>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</si>
  <si>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</si>
  <si>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</si>
  <si>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</si>
  <si>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</si>
  <si>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</si>
  <si>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</si>
  <si>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</si>
  <si>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</si>
  <si>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</si>
  <si>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</si>
  <si>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</si>
  <si>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</si>
  <si>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</si>
  <si>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</si>
  <si>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</si>
  <si>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</si>
  <si>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</si>
  <si>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</si>
  <si>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</si>
  <si>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</si>
  <si>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</si>
  <si>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</si>
  <si>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</si>
  <si>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</si>
  <si>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</si>
  <si>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</si>
  <si>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</si>
  <si>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</si>
  <si>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</si>
  <si>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</si>
  <si>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</si>
  <si>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</si>
  <si>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</si>
  <si>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</si>
  <si>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</si>
  <si>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</si>
  <si>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</si>
  <si>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</si>
  <si>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</si>
  <si>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</si>
  <si>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</si>
  <si>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</si>
  <si>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</si>
  <si>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</si>
  <si>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</si>
  <si>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</si>
  <si>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</si>
  <si>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</si>
  <si>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</si>
  <si>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</si>
  <si>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</si>
  <si>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</si>
  <si>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</si>
  <si>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</si>
  <si>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</si>
  <si>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</si>
  <si>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</si>
  <si>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</si>
  <si>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</si>
  <si>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</si>
  <si>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</si>
  <si>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</si>
  <si>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</si>
  <si>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</si>
  <si>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</si>
  <si>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</si>
  <si>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</si>
  <si>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</si>
  <si>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</si>
  <si>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</si>
  <si>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</si>
  <si>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</si>
  <si>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</si>
  <si>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</si>
  <si>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</si>
  <si>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</si>
  <si>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</si>
  <si>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</si>
  <si>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</si>
  <si>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</si>
  <si>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</si>
  <si>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</si>
  <si>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</si>
  <si>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</si>
  <si>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</si>
  <si>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</si>
  <si>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</si>
  <si>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</si>
  <si>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</si>
  <si>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</si>
  <si>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</si>
  <si>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</si>
  <si>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</si>
  <si>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</si>
  <si>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</si>
  <si>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</si>
  <si>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</si>
  <si>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</si>
  <si>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</si>
  <si>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</si>
  <si>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</si>
  <si>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</si>
  <si>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</si>
  <si>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</si>
  <si>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</si>
  <si>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</si>
  <si>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</si>
  <si>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</si>
  <si>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</si>
  <si>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</si>
  <si>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</si>
  <si>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</si>
  <si>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</si>
  <si>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</si>
  <si>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</si>
  <si>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</si>
  <si>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</si>
  <si>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</si>
  <si>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</si>
  <si>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</si>
  <si>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</si>
  <si>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</si>
  <si>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</si>
  <si>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</si>
  <si>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</si>
  <si>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</si>
  <si>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</si>
  <si>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</si>
  <si>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</si>
  <si>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</si>
  <si>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</si>
  <si>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</si>
  <si>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</si>
  <si>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</si>
  <si>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</si>
  <si>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</si>
  <si>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</si>
  <si>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</si>
  <si>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</si>
  <si>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</si>
  <si>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</si>
  <si>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</si>
  <si>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</si>
  <si>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</si>
  <si>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</si>
  <si>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</si>
  <si>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</si>
  <si>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</si>
  <si>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</si>
  <si>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</si>
  <si>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</si>
  <si>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</si>
  <si>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</si>
  <si>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</si>
  <si>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</si>
  <si>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</si>
  <si>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</si>
  <si>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</si>
  <si>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</si>
  <si>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</si>
  <si>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</si>
  <si>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</si>
  <si>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</si>
  <si>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</si>
  <si>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</si>
  <si>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</si>
  <si>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</si>
  <si>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</si>
  <si>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</si>
  <si>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</si>
  <si>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</si>
  <si>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</si>
  <si>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</si>
  <si>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</si>
  <si>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</si>
  <si>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</si>
  <si>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</si>
  <si>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</si>
  <si>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</si>
  <si>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</si>
  <si>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</si>
  <si>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</si>
  <si>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</si>
  <si>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</si>
  <si>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</si>
  <si>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</si>
  <si>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</si>
  <si>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</si>
  <si>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</si>
  <si>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</si>
  <si>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</si>
  <si>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</si>
  <si>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</si>
  <si>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</si>
  <si>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</si>
  <si>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</si>
  <si>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</si>
  <si>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</si>
  <si>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</si>
  <si>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</si>
  <si>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</si>
  <si>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</si>
  <si>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</si>
  <si>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</si>
  <si>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</si>
  <si>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</si>
  <si>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</si>
  <si>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</si>
  <si>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</si>
  <si>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</si>
  <si>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</si>
  <si>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</si>
  <si>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</si>
  <si>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</si>
  <si>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</si>
  <si>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</si>
  <si>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</si>
  <si>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</si>
  <si>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</si>
  <si>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</si>
  <si>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</si>
  <si>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</si>
  <si>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</si>
  <si>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</si>
  <si>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</si>
  <si>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</si>
  <si>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</si>
  <si>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</si>
  <si>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</si>
  <si>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</si>
  <si>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</si>
  <si>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</si>
  <si>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</si>
  <si>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</si>
  <si>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</si>
  <si>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</si>
  <si>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</si>
  <si>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</si>
  <si>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</si>
  <si>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</si>
  <si>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</si>
  <si>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</si>
  <si>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</si>
  <si>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</si>
  <si>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</si>
  <si>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</si>
  <si>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</si>
  <si>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</si>
  <si>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</si>
  <si>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</si>
  <si>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</si>
  <si>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</si>
  <si>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</si>
  <si>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</si>
  <si>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</si>
  <si>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</si>
  <si>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</si>
  <si>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</si>
  <si>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</si>
  <si>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</si>
  <si>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</si>
  <si>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</si>
  <si>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</si>
  <si>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</si>
  <si>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</si>
  <si>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</si>
  <si>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</si>
  <si>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</si>
  <si>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</si>
  <si>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</si>
  <si>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</si>
  <si>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</si>
  <si>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</si>
  <si>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</si>
  <si>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</si>
  <si>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</si>
  <si>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</si>
  <si>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</si>
  <si>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</si>
  <si>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</si>
  <si>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</si>
  <si>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</si>
  <si>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</si>
  <si>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</si>
  <si>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</si>
  <si>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</si>
  <si>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</si>
  <si>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</si>
  <si>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</si>
  <si>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</si>
  <si>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</si>
  <si>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</si>
  <si>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</si>
  <si>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</si>
  <si>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</si>
  <si>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</si>
  <si>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</si>
  <si>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</si>
  <si>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</si>
  <si>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</si>
  <si>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</si>
  <si>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</si>
  <si>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</si>
  <si>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</si>
  <si>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</si>
  <si>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</si>
  <si>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</si>
  <si>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</si>
  <si>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</si>
  <si>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</si>
  <si>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</si>
  <si>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</si>
  <si>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</si>
  <si>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</si>
  <si>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</si>
  <si>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</si>
  <si>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</si>
  <si>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</si>
  <si>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</si>
  <si>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</si>
  <si>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</si>
  <si>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</si>
  <si>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</si>
  <si>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</si>
  <si>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</si>
  <si>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</si>
  <si>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</si>
  <si>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</si>
  <si>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</si>
  <si>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</si>
  <si>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</si>
  <si>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</si>
  <si>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</si>
  <si>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</si>
  <si>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</si>
  <si>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</si>
  <si>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</si>
  <si>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</si>
  <si>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</si>
  <si>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</si>
  <si>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</si>
  <si>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</si>
  <si>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</si>
  <si>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</si>
  <si>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</si>
  <si>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</si>
  <si>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</si>
  <si>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</si>
  <si>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</si>
  <si>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</si>
  <si>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</si>
  <si>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</si>
  <si>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</si>
  <si>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</si>
  <si>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</si>
  <si>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</si>
  <si>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</si>
  <si>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</si>
  <si>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</si>
  <si>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</si>
  <si>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</si>
  <si>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</si>
  <si>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</si>
  <si>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</si>
  <si>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</si>
  <si>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</si>
  <si>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</si>
  <si>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</si>
  <si>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</si>
  <si>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</si>
  <si>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</si>
  <si>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</si>
  <si>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</si>
  <si>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</si>
  <si>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</si>
  <si>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</si>
  <si>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</si>
  <si>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</si>
  <si>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</si>
  <si>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</si>
  <si>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</si>
  <si>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</si>
  <si>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</si>
  <si>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</si>
  <si>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</si>
  <si>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</si>
  <si>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</si>
  <si>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</si>
  <si>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</si>
  <si>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</si>
  <si>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</si>
  <si>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</si>
  <si>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</si>
  <si>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</si>
  <si>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</si>
  <si>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</si>
  <si>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</si>
  <si>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</si>
  <si>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</si>
  <si>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</si>
  <si>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</si>
  <si>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</si>
  <si>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</si>
  <si>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</si>
  <si>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</si>
  <si>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</si>
  <si>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</si>
  <si>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</si>
  <si>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</si>
  <si>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</si>
  <si>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</si>
  <si>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</si>
  <si>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</si>
  <si>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</si>
  <si>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</si>
  <si>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</si>
  <si>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</si>
  <si>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</si>
  <si>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</si>
  <si>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</si>
  <si>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</si>
  <si>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</si>
  <si>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</si>
  <si>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</si>
  <si>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</si>
  <si>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</si>
  <si>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</si>
  <si>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</si>
  <si>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</si>
  <si>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</si>
  <si>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</si>
  <si>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</si>
  <si>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</si>
  <si>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</si>
  <si>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</si>
  <si>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</si>
  <si>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</si>
  <si>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</si>
  <si>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</si>
  <si>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</si>
  <si>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</si>
  <si>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</si>
  <si>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</si>
  <si>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</si>
  <si>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</si>
  <si>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</si>
  <si>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</si>
  <si>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</si>
  <si>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</si>
  <si>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</si>
  <si>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</si>
  <si>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</si>
  <si>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</si>
  <si>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</si>
  <si>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</si>
  <si>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</si>
  <si>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</si>
  <si>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</si>
  <si>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</si>
  <si>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</si>
  <si>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</si>
  <si>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</si>
  <si>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</si>
  <si>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</si>
  <si>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</si>
  <si>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</si>
  <si>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</si>
  <si>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</si>
  <si>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</si>
  <si>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</si>
  <si>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</si>
  <si>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</si>
  <si>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</si>
  <si>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</si>
  <si>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</si>
  <si>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</si>
  <si>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</si>
  <si>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</si>
  <si>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</si>
  <si>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</si>
  <si>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</si>
  <si>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</si>
  <si>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</si>
  <si>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</si>
  <si>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</si>
  <si>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</si>
  <si>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</si>
  <si>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</si>
  <si>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</si>
  <si>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</si>
  <si>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</si>
  <si>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</si>
  <si>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</si>
  <si>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</si>
  <si>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</si>
  <si>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</si>
  <si>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</si>
  <si>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</si>
  <si>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</si>
  <si>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</si>
  <si>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</si>
  <si>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</si>
  <si>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</si>
  <si>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</si>
  <si>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</si>
  <si>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</si>
  <si>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</si>
  <si>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</si>
  <si>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</si>
  <si>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</si>
  <si>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</si>
  <si>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</si>
  <si>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</si>
  <si>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</si>
  <si>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</si>
  <si>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</si>
  <si>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</si>
  <si>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</si>
  <si>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</si>
  <si>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</si>
  <si>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</si>
  <si>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</si>
  <si>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</si>
  <si>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</si>
  <si>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</si>
  <si>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</si>
  <si>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</si>
  <si>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</si>
  <si>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</si>
  <si>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</si>
  <si>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</si>
  <si>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</si>
  <si>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</si>
  <si>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</si>
  <si>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</si>
  <si>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</si>
  <si>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</si>
  <si>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</si>
  <si>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</si>
  <si>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</si>
  <si>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</si>
  <si>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</si>
  <si>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</si>
  <si>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</si>
  <si>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</si>
  <si>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</si>
  <si>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</si>
  <si>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</si>
  <si>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</si>
  <si>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</si>
  <si>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</si>
  <si>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</si>
  <si>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</si>
  <si>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</si>
  <si>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</si>
  <si>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</si>
  <si>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</si>
  <si>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</si>
  <si>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</si>
  <si>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</si>
  <si>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</si>
  <si>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</si>
  <si>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</si>
  <si>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</si>
  <si>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</si>
  <si>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</si>
  <si>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</si>
  <si>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</si>
  <si>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</si>
  <si>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</si>
  <si>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</si>
  <si>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</si>
  <si>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</si>
  <si>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</si>
  <si>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</si>
  <si>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</si>
  <si>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</si>
  <si>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</si>
  <si>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</si>
  <si>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</si>
  <si>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</si>
  <si>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</si>
  <si>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</si>
  <si>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</si>
  <si>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</si>
  <si>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</si>
  <si>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</si>
  <si>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</si>
  <si>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</si>
  <si>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</si>
  <si>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</si>
  <si>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</si>
  <si>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</si>
  <si>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</si>
  <si>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</si>
  <si>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</si>
  <si>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</si>
  <si>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</si>
  <si>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</si>
  <si>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</si>
  <si>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</si>
  <si>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</si>
  <si>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</si>
  <si>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</si>
  <si>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</si>
  <si>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</si>
  <si>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</si>
  <si>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</si>
  <si>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</si>
  <si>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</si>
  <si>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</si>
  <si>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</si>
  <si>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</si>
  <si>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</si>
  <si>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</si>
  <si>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</si>
  <si>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</si>
  <si>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</si>
  <si>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</si>
  <si>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</si>
  <si>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</si>
  <si>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</si>
  <si>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</si>
  <si>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</si>
  <si>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</si>
  <si>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</si>
  <si>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</si>
  <si>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</si>
  <si>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</si>
  <si>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</si>
  <si>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</si>
  <si>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</si>
  <si>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</si>
  <si>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</si>
  <si>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</si>
  <si>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</si>
  <si>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</si>
  <si>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</si>
  <si>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</si>
  <si>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</si>
  <si>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</si>
  <si>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</si>
  <si>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</si>
  <si>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</si>
  <si>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</si>
  <si>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</si>
  <si>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</si>
  <si>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</si>
  <si>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</si>
  <si>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</si>
  <si>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</si>
  <si>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</si>
  <si>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</si>
  <si>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</si>
  <si>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</si>
  <si>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</si>
  <si>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</si>
  <si>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</si>
  <si>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</si>
  <si>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</si>
  <si>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</si>
  <si>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</si>
  <si>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</si>
  <si>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</si>
  <si>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</si>
  <si>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</si>
  <si>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</si>
  <si>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</si>
  <si>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</si>
  <si>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</si>
  <si>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</si>
  <si>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</si>
  <si>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</si>
  <si>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</si>
  <si>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</si>
  <si>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</si>
  <si>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</si>
  <si>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</si>
  <si>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</si>
  <si>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</si>
  <si>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</si>
  <si>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</si>
  <si>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</si>
  <si>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</si>
  <si>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</si>
  <si>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</si>
  <si>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</si>
  <si>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</si>
  <si>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</si>
  <si>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</si>
  <si>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</si>
  <si>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</si>
  <si>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</si>
  <si>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</si>
  <si>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</si>
  <si>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</si>
  <si>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</si>
  <si>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</si>
  <si>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</si>
  <si>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</si>
  <si>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</si>
  <si>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</si>
  <si>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</si>
  <si>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</si>
  <si>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</si>
  <si>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</si>
  <si>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</si>
  <si>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</si>
  <si>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</si>
  <si>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</si>
  <si>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</si>
  <si>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</si>
  <si>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</si>
  <si>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</si>
  <si>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</si>
  <si>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</si>
  <si>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</si>
  <si>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</si>
  <si>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</si>
  <si>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</si>
  <si>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</si>
  <si>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</si>
  <si>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</si>
  <si>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</si>
  <si>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</si>
  <si>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</si>
  <si>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</si>
  <si>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</si>
  <si>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</si>
  <si>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</si>
  <si>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</si>
  <si>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</si>
  <si>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</si>
  <si>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</si>
  <si>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</si>
  <si>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</si>
  <si>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</si>
  <si>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</si>
  <si>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</si>
  <si>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</si>
  <si>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</si>
  <si>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</si>
  <si>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</si>
  <si>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</si>
  <si>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</si>
  <si>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</si>
  <si>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</si>
  <si>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</si>
  <si>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</si>
  <si>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</si>
  <si>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</si>
  <si>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</si>
  <si>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</si>
  <si>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</si>
  <si>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</si>
  <si>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</si>
  <si>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</si>
  <si>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</si>
  <si>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</si>
  <si>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</si>
  <si>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</si>
  <si>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</si>
  <si>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</si>
  <si>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</si>
  <si>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</si>
  <si>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</si>
  <si>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</si>
  <si>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</si>
  <si>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</si>
  <si>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</si>
  <si>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</si>
  <si>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</si>
  <si>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</si>
  <si>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</si>
  <si>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</si>
  <si>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</si>
  <si>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</si>
  <si>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</si>
  <si>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</si>
  <si>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</si>
  <si>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</si>
  <si>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</si>
  <si>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</si>
  <si>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</si>
  <si>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</si>
  <si>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</si>
  <si>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</si>
  <si>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</si>
  <si>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</si>
  <si>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</si>
  <si>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</si>
  <si>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</si>
  <si>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</si>
  <si>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</si>
  <si>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</si>
  <si>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</si>
  <si>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</si>
  <si>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</si>
  <si>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</si>
  <si>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</si>
  <si>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</si>
  <si>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</si>
  <si>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</si>
  <si>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</si>
  <si>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</si>
  <si>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</si>
  <si>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</si>
  <si>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</si>
  <si>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</si>
  <si>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</si>
  <si>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</si>
  <si>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</si>
  <si>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</si>
  <si>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</si>
  <si>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</si>
  <si>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</si>
  <si>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</si>
  <si>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</si>
  <si>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</si>
  <si>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</si>
  <si>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</si>
  <si>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</si>
  <si>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</si>
  <si>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</si>
  <si>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</si>
  <si>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</si>
  <si>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</si>
  <si>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</si>
  <si>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</si>
  <si>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</si>
  <si>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</si>
  <si>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</si>
  <si>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</si>
  <si>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</si>
  <si>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</si>
  <si>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</si>
  <si>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</si>
  <si>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</si>
  <si>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</si>
  <si>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</si>
  <si>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</si>
  <si>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</si>
  <si>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</si>
  <si>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</si>
  <si>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</si>
  <si>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</si>
  <si>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</si>
  <si>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</si>
  <si>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</si>
  <si>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</si>
  <si>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</si>
  <si>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</si>
  <si>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</si>
  <si>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</si>
  <si>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</si>
  <si>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</si>
  <si>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</si>
  <si>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</si>
  <si>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</si>
  <si>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</si>
  <si>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</si>
  <si>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</si>
  <si>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</si>
  <si>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</si>
  <si>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</si>
  <si>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</si>
  <si>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</si>
  <si>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</si>
  <si>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</si>
  <si>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</si>
  <si>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</si>
  <si>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</si>
  <si>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</si>
  <si>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</si>
  <si>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</si>
  <si>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</si>
  <si>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</si>
  <si>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</si>
  <si>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</si>
  <si>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</si>
  <si>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</si>
  <si>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</si>
  <si>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</si>
  <si>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</si>
  <si>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</si>
  <si>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</si>
  <si>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</si>
  <si>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</si>
  <si>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</si>
  <si>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</si>
  <si>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</si>
  <si>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</si>
  <si>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</si>
  <si>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</si>
  <si>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</si>
  <si>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</si>
  <si>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</si>
  <si>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</si>
  <si>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</si>
  <si>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</si>
  <si>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</si>
  <si>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</si>
  <si>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</si>
  <si>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</si>
  <si>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</si>
  <si>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</si>
  <si>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</si>
  <si>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</si>
  <si>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</si>
  <si>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</si>
  <si>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</si>
  <si>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</si>
  <si>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</si>
  <si>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</si>
  <si>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</si>
  <si>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</si>
  <si>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</si>
  <si>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</si>
  <si>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</si>
  <si>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</si>
  <si>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</si>
  <si>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</si>
  <si>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</si>
  <si>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</si>
  <si>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</si>
  <si>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</si>
  <si>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</si>
  <si>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</si>
  <si>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</si>
  <si>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</si>
  <si>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</si>
  <si>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</si>
  <si>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</si>
  <si>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</si>
  <si>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</si>
  <si>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</si>
  <si>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</si>
  <si>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</si>
  <si>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</si>
  <si>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</si>
  <si>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</si>
  <si>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</si>
  <si>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</si>
  <si>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</si>
  <si>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</si>
  <si>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</si>
  <si>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</si>
  <si>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</si>
  <si>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</si>
  <si>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</si>
  <si>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</si>
  <si>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</si>
  <si>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</si>
  <si>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</si>
  <si>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</si>
  <si>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</si>
  <si>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</si>
  <si>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</si>
  <si>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</si>
  <si>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</si>
  <si>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</si>
  <si>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</si>
  <si>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</si>
  <si>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</si>
  <si>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</si>
  <si>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</si>
  <si>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</si>
  <si>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</si>
  <si>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</si>
  <si>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</si>
  <si>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</si>
  <si>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</si>
  <si>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</si>
  <si>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</si>
  <si>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</si>
  <si>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</si>
  <si>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</si>
  <si>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</si>
  <si>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</si>
  <si>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</si>
  <si>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</si>
  <si>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</si>
  <si>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</si>
  <si>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</si>
  <si>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</si>
  <si>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</si>
  <si>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</si>
  <si>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</si>
  <si>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</si>
  <si>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</si>
  <si>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</si>
  <si>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</si>
  <si>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</si>
  <si>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</si>
  <si>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</si>
  <si>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</si>
  <si>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</si>
  <si>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</si>
  <si>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</si>
  <si>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</si>
  <si>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</si>
  <si>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</si>
  <si>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</si>
  <si>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</si>
  <si>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</si>
  <si>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</si>
  <si>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</si>
  <si>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</si>
  <si>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</si>
  <si>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</si>
  <si>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</si>
  <si>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</si>
  <si>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</si>
  <si>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</si>
  <si>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</si>
  <si>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</si>
  <si>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</si>
  <si>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</si>
  <si>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</si>
  <si>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</si>
  <si>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</si>
  <si>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</si>
  <si>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</si>
  <si>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</si>
  <si>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</si>
  <si>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</si>
  <si>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</si>
  <si>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</si>
  <si>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</si>
  <si>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</si>
  <si>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</si>
  <si>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</si>
  <si>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</si>
  <si>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</si>
  <si>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</si>
  <si>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</si>
  <si>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</si>
  <si>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</si>
  <si>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</si>
  <si>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</si>
  <si>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</si>
  <si>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</si>
  <si>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</si>
  <si>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</si>
  <si>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</si>
  <si>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</si>
  <si>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</si>
  <si>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</si>
  <si>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</si>
  <si>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</si>
  <si>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</si>
  <si>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</si>
  <si>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</si>
  <si>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</si>
  <si>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</si>
  <si>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</si>
  <si>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</si>
  <si>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</si>
  <si>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</si>
  <si>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</si>
  <si>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</si>
  <si>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</si>
  <si>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</si>
  <si>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</si>
  <si>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</si>
  <si>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</si>
  <si>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</si>
  <si>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</si>
  <si>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</si>
  <si>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</si>
  <si>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</si>
  <si>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</si>
  <si>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</si>
  <si>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</si>
  <si>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</si>
  <si>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</si>
  <si>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</si>
  <si>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</si>
  <si>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</si>
  <si>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</si>
  <si>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</si>
  <si>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</si>
  <si>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</si>
  <si>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</si>
  <si>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</si>
  <si>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</si>
  <si>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</si>
  <si>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</si>
  <si>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</si>
  <si>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</si>
  <si>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</si>
  <si>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</si>
  <si>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</si>
  <si>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</si>
  <si>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</si>
  <si>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</si>
  <si>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</si>
  <si>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</si>
  <si>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</si>
  <si>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</si>
  <si>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</si>
  <si>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</si>
  <si>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</si>
  <si>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</si>
  <si>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</si>
  <si>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</si>
  <si>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</si>
  <si>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</si>
  <si>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</si>
  <si>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</si>
  <si>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</si>
  <si>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</si>
  <si>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</si>
  <si>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</si>
  <si>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</si>
  <si>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</si>
  <si>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</si>
  <si>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</si>
  <si>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</si>
  <si>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</si>
  <si>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</si>
  <si>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</si>
  <si>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</si>
  <si>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</si>
  <si>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</si>
  <si>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</si>
  <si>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</si>
  <si>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</si>
  <si>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</si>
  <si>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</si>
  <si>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</si>
  <si>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</si>
  <si>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</si>
  <si>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</si>
  <si>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</si>
  <si>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</si>
  <si>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</si>
  <si>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</si>
  <si>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</si>
  <si>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</si>
  <si>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</si>
  <si>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</si>
  <si>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</si>
  <si>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</si>
  <si>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</si>
  <si>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</si>
  <si>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</si>
  <si>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</si>
  <si>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</si>
  <si>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</si>
  <si>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</si>
  <si>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</si>
  <si>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</si>
  <si>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</si>
  <si>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</si>
  <si>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</si>
  <si>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</si>
  <si>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</si>
  <si>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</si>
  <si>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</si>
  <si>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</si>
  <si>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</si>
  <si>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</si>
  <si>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</si>
  <si>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</si>
  <si>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</si>
  <si>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</si>
  <si>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</si>
  <si>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</si>
  <si>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</si>
  <si>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</si>
  <si>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</si>
  <si>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</si>
  <si>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</si>
  <si>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</si>
  <si>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</si>
  <si>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</si>
  <si>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</si>
  <si>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</si>
  <si>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</si>
  <si>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</si>
  <si>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</si>
  <si>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</si>
  <si>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</si>
  <si>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</si>
  <si>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</si>
  <si>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</si>
  <si>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</si>
  <si>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</si>
  <si>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</si>
  <si>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</si>
  <si>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</si>
  <si>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</si>
  <si>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</si>
  <si>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</si>
  <si>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</si>
  <si>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</si>
  <si>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</si>
  <si>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</si>
  <si>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</si>
  <si>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</si>
  <si>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</si>
  <si>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</si>
  <si>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</si>
  <si>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</si>
  <si>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</si>
  <si>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</si>
  <si>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</si>
  <si>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</si>
  <si>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</si>
  <si>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</si>
  <si>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</si>
  <si>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</si>
  <si>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</si>
  <si>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</si>
  <si>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</si>
  <si>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</si>
  <si>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</si>
  <si>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</si>
  <si>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</si>
  <si>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</si>
  <si>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</si>
  <si>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</si>
  <si>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</si>
  <si>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</si>
  <si>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</si>
  <si>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</si>
  <si>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</si>
  <si>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</si>
  <si>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</si>
  <si>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</si>
  <si>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</si>
  <si>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</si>
  <si>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</si>
  <si>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</si>
  <si>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</si>
  <si>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</si>
  <si>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</si>
  <si>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</si>
  <si>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</si>
  <si>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</si>
  <si>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</si>
  <si>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</si>
  <si>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</si>
  <si>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</si>
  <si>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</si>
  <si>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</si>
  <si>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</si>
  <si>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</si>
  <si>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</si>
  <si>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</si>
  <si>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</si>
  <si>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</si>
  <si>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</si>
  <si>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</si>
  <si>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</si>
  <si>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</si>
  <si>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</si>
  <si>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</si>
  <si>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</si>
  <si>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</si>
  <si>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</si>
  <si>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</si>
  <si>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</si>
  <si>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</si>
  <si>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</si>
  <si>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</si>
  <si>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</si>
  <si>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</si>
  <si>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</si>
  <si>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</si>
  <si>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</si>
  <si>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</si>
  <si>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</si>
  <si>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</si>
  <si>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</si>
  <si>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</si>
  <si>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</si>
  <si>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</si>
  <si>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</si>
  <si>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</si>
  <si>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</si>
  <si>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</si>
  <si>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</si>
  <si>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</si>
  <si>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</si>
  <si>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</si>
  <si>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</si>
  <si>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</si>
  <si>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</si>
  <si>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</si>
  <si>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</si>
  <si>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</si>
  <si>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</si>
  <si>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</si>
  <si>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</si>
  <si>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</si>
  <si>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</si>
  <si>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</si>
  <si>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</si>
  <si>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</si>
  <si>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</si>
  <si>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</si>
  <si>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</si>
  <si>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</si>
  <si>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</si>
  <si>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</si>
  <si>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</si>
  <si>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</si>
  <si>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</si>
  <si>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</si>
  <si>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</si>
  <si>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</si>
  <si>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</si>
  <si>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</si>
  <si>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</si>
  <si>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</si>
  <si>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</si>
  <si>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</si>
  <si>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</si>
  <si>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</si>
  <si>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</si>
  <si>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</si>
  <si>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</si>
  <si>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</si>
  <si>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</si>
  <si>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</si>
  <si>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</si>
  <si>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</si>
  <si>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</si>
  <si>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</si>
  <si>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</si>
  <si>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</si>
  <si>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</si>
  <si>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</si>
  <si>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</si>
  <si>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</si>
  <si>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</si>
  <si>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</si>
  <si>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</si>
  <si>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</si>
  <si>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</si>
  <si>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</si>
  <si>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</si>
  <si>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</si>
  <si>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</si>
  <si>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</si>
  <si>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</si>
  <si>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</si>
  <si>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</si>
  <si>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</si>
  <si>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</si>
  <si>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</si>
  <si>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</si>
  <si>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</si>
  <si>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</si>
  <si>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</si>
  <si>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</si>
  <si>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</si>
  <si>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</si>
  <si>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</si>
  <si>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</si>
  <si>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</si>
  <si>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</si>
  <si>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</si>
  <si>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</si>
  <si>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</si>
  <si>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</si>
  <si>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</si>
  <si>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</si>
  <si>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</si>
  <si>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</si>
  <si>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</si>
  <si>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</si>
  <si>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</si>
  <si>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</si>
  <si>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</si>
  <si>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</si>
  <si>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</si>
  <si>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</si>
  <si>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</si>
  <si>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</si>
  <si>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</si>
  <si>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</si>
  <si>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</si>
  <si>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</si>
  <si>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</si>
  <si>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</si>
  <si>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</si>
  <si>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</si>
  <si>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</si>
  <si>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</si>
  <si>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</si>
  <si>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</si>
  <si>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</si>
  <si>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</si>
  <si>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</si>
  <si>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</si>
  <si>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</si>
  <si>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</si>
  <si>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</si>
  <si>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</si>
  <si>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</si>
  <si>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</si>
  <si>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</si>
  <si>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</si>
  <si>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</si>
  <si>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</si>
  <si>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</si>
  <si>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</si>
  <si>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</si>
  <si>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</si>
  <si>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</si>
  <si>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</si>
  <si>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</si>
  <si>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</si>
  <si>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</si>
  <si>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</si>
  <si>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</si>
  <si>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</si>
  <si>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</si>
  <si>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</si>
  <si>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</si>
  <si>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</si>
  <si>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</si>
  <si>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</si>
  <si>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</si>
  <si>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</si>
  <si>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</si>
  <si>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</si>
  <si>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</si>
  <si>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</si>
  <si>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</si>
  <si>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</si>
  <si>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</si>
  <si>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</si>
  <si>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</si>
  <si>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</si>
  <si>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</si>
  <si>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</si>
  <si>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</si>
  <si>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</si>
  <si>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</si>
  <si>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</si>
  <si>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</si>
  <si>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</si>
  <si>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</si>
  <si>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</si>
  <si>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</si>
  <si>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</si>
  <si>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</si>
  <si>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</si>
  <si>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</si>
  <si>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</si>
  <si>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</si>
  <si>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</si>
  <si>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</si>
  <si>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</si>
  <si>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</si>
  <si>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</si>
  <si>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</si>
  <si>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</si>
  <si>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</si>
  <si>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</si>
  <si>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</si>
  <si>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</si>
  <si>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</si>
  <si>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</si>
  <si>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</si>
  <si>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</si>
  <si>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</si>
  <si>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</si>
  <si>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</si>
  <si>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</si>
  <si>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</si>
  <si>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</si>
  <si>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</si>
  <si>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</si>
  <si>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</si>
  <si>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</si>
  <si>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</si>
  <si>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</si>
  <si>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</si>
  <si>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</si>
  <si>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</si>
  <si>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</si>
  <si>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</si>
  <si>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</si>
  <si>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</si>
  <si>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</si>
  <si>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</si>
  <si>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</si>
  <si>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</si>
  <si>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</si>
  <si>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</si>
  <si>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</si>
  <si>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</si>
  <si>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</si>
  <si>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</si>
  <si>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</si>
  <si>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</si>
  <si>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</si>
  <si>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</si>
  <si>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</si>
  <si>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</si>
  <si>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</si>
  <si>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</si>
  <si>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</si>
  <si>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</si>
  <si>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</si>
  <si>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</si>
  <si>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</si>
  <si>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</si>
  <si>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</si>
  <si>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</si>
  <si>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</si>
  <si>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</si>
  <si>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</si>
  <si>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</si>
  <si>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</si>
  <si>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</si>
  <si>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</si>
  <si>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</si>
  <si>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</si>
  <si>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</si>
  <si>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</si>
  <si>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</si>
  <si>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</si>
  <si>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</si>
  <si>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</si>
  <si>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</si>
  <si>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</si>
  <si>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</si>
  <si>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</si>
  <si>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</si>
  <si>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</si>
  <si>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</si>
  <si>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</si>
  <si>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</si>
  <si>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</si>
  <si>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</si>
  <si>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</si>
  <si>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</si>
  <si>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</si>
  <si>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</si>
  <si>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</si>
  <si>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</si>
  <si>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</si>
  <si>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</si>
  <si>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</si>
  <si>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</si>
  <si>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</si>
  <si>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</si>
  <si>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</si>
  <si>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</si>
  <si>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</si>
  <si>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</si>
  <si>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</si>
  <si>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</si>
  <si>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</si>
  <si>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</si>
  <si>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</si>
  <si>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</si>
  <si>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</si>
  <si>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</si>
  <si>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</si>
  <si>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</si>
  <si>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</si>
  <si>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</si>
  <si>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</si>
  <si>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</si>
  <si>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</si>
  <si>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</si>
  <si>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</si>
  <si>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</si>
  <si>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</si>
  <si>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</si>
  <si>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</si>
  <si>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</si>
  <si>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</si>
  <si>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</si>
  <si>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</si>
  <si>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</si>
  <si>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</si>
  <si>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</si>
  <si>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</si>
  <si>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</si>
  <si>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</si>
  <si>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</si>
  <si>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</si>
  <si>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</si>
  <si>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</si>
  <si>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</si>
  <si>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</si>
  <si>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</si>
  <si>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</si>
  <si>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</si>
  <si>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</si>
  <si>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</si>
  <si>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</si>
  <si>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</si>
  <si>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</si>
  <si>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</si>
  <si>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</si>
  <si>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</si>
  <si>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</si>
  <si>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</si>
  <si>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</si>
  <si>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</si>
  <si>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</si>
  <si>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</si>
  <si>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</si>
  <si>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</si>
  <si>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</si>
  <si>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</si>
  <si>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</si>
  <si>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</si>
  <si>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</si>
  <si>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</si>
  <si>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</si>
  <si>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</si>
  <si>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</si>
  <si>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</si>
  <si>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</si>
  <si>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</si>
  <si>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</si>
  <si>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</si>
  <si>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</si>
  <si>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</si>
  <si>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</si>
  <si>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</si>
  <si>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</si>
  <si>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</si>
  <si>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</si>
  <si>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</si>
  <si>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</si>
  <si>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</si>
  <si>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</si>
  <si>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</si>
  <si>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</si>
  <si>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</si>
  <si>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</si>
  <si>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</si>
  <si>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</si>
  <si>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</si>
  <si>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</si>
  <si>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</si>
  <si>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</si>
  <si>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</si>
  <si>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</si>
  <si>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</si>
  <si>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</si>
  <si>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</si>
  <si>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</si>
  <si>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</si>
  <si>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</si>
  <si>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</si>
  <si>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</si>
  <si>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</si>
  <si>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</si>
  <si>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</si>
  <si>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</si>
  <si>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</si>
  <si>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</si>
  <si>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</si>
  <si>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</si>
  <si>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</si>
  <si>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</si>
  <si>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</si>
  <si>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</si>
  <si>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</si>
  <si>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</si>
  <si>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</si>
  <si>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</si>
  <si>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</si>
  <si>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</si>
  <si>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</si>
  <si>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</si>
  <si>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</si>
  <si>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</si>
  <si>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</si>
  <si>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</si>
  <si>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</si>
  <si>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</si>
  <si>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</si>
  <si>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</si>
  <si>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</si>
  <si>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</si>
  <si>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</si>
  <si>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</si>
  <si>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</si>
  <si>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</si>
  <si>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</si>
  <si>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</si>
  <si>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</si>
  <si>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</si>
  <si>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</si>
  <si>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</si>
  <si>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</si>
  <si>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</si>
  <si>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</si>
  <si>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</si>
  <si>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</si>
  <si>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</si>
  <si>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</si>
  <si>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</si>
  <si>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</si>
  <si>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</si>
  <si>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</si>
  <si>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</si>
  <si>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</si>
  <si>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</si>
  <si>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</si>
  <si>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</si>
  <si>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</si>
  <si>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</si>
  <si>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</si>
  <si>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</si>
  <si>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</si>
  <si>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</si>
  <si>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</si>
  <si>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</si>
  <si>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</si>
  <si>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</si>
  <si>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</si>
  <si>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</si>
  <si>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</si>
  <si>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</si>
  <si>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</si>
  <si>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</si>
  <si>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</si>
  <si>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</si>
  <si>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</si>
  <si>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</si>
  <si>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</si>
  <si>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</si>
  <si>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</si>
  <si>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</si>
  <si>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</si>
  <si>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</si>
  <si>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</si>
  <si>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</si>
  <si>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</si>
  <si>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</si>
  <si>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</si>
  <si>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</si>
  <si>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</si>
  <si>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</si>
  <si>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</si>
  <si>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</si>
  <si>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</si>
  <si>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</si>
  <si>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</si>
  <si>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</si>
  <si>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</si>
  <si>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</si>
  <si>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</si>
  <si>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</si>
  <si>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</si>
  <si>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</si>
  <si>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</si>
  <si>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</si>
  <si>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</si>
  <si>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</si>
  <si>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</si>
  <si>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</si>
  <si>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</si>
  <si>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</si>
  <si>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</si>
  <si>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</si>
  <si>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</si>
  <si>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</si>
  <si>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</si>
  <si>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</si>
  <si>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</si>
  <si>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</si>
  <si>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</si>
  <si>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</si>
  <si>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</si>
  <si>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</si>
  <si>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</si>
  <si>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</si>
  <si>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</si>
  <si>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</si>
  <si>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</si>
  <si>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</si>
  <si>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</si>
  <si>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</si>
  <si>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</si>
  <si>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</si>
  <si>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</si>
  <si>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</si>
  <si>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</si>
  <si>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</si>
  <si>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</si>
  <si>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</si>
  <si>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</si>
  <si>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</si>
  <si>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</si>
  <si>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</si>
  <si>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</si>
  <si>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</si>
  <si>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</si>
  <si>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</si>
  <si>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</si>
  <si>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</si>
  <si>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</si>
  <si>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</si>
  <si>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</si>
  <si>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</si>
  <si>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</si>
  <si>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</si>
  <si>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</si>
  <si>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</si>
  <si>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</si>
  <si>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</si>
  <si>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</si>
  <si>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</si>
  <si>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</si>
  <si>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</si>
  <si>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</si>
  <si>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</si>
  <si>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</si>
  <si>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</si>
  <si>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</si>
  <si>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</si>
  <si>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</si>
  <si>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</si>
  <si>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</si>
  <si>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</si>
  <si>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</si>
  <si>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</si>
  <si>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</si>
  <si>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</si>
  <si>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</si>
  <si>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</si>
  <si>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</si>
  <si>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</si>
  <si>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</si>
  <si>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</si>
  <si>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</si>
  <si>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</si>
  <si>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</si>
  <si>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</si>
  <si>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</si>
  <si>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</si>
  <si>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</si>
  <si>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</si>
  <si>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</si>
  <si>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</si>
  <si>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</si>
  <si>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</si>
  <si>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</si>
  <si>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</si>
  <si>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</si>
  <si>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</si>
  <si>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</si>
  <si>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</si>
  <si>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</si>
  <si>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</si>
  <si>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</si>
  <si>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</si>
  <si>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</si>
  <si>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</si>
  <si>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</si>
  <si>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</si>
  <si>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</si>
  <si>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</si>
  <si>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</si>
  <si>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</si>
  <si>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</si>
  <si>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</si>
  <si>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</si>
  <si>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</si>
  <si>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</si>
  <si>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</si>
  <si>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</si>
  <si>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</si>
  <si>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</si>
  <si>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</si>
  <si>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</si>
  <si>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</si>
  <si>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</si>
  <si>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</si>
  <si>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</si>
  <si>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</si>
  <si>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</si>
  <si>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</si>
  <si>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</si>
  <si>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</si>
  <si>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</si>
  <si>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</si>
  <si>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</si>
  <si>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</si>
  <si>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</si>
  <si>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</si>
  <si>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</si>
  <si>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</si>
  <si>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</si>
  <si>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</si>
  <si>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</si>
  <si>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</si>
  <si>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</si>
  <si>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</si>
  <si>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</si>
  <si>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</si>
  <si>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</si>
  <si>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</si>
  <si>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</si>
  <si>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</si>
  <si>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</si>
  <si>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</si>
  <si>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</si>
  <si>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</si>
  <si>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</si>
  <si>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</si>
  <si>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</si>
  <si>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</si>
  <si>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</si>
  <si>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</si>
  <si>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</si>
  <si>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</si>
  <si>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</si>
  <si>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</si>
  <si>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</si>
  <si>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</si>
  <si>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</si>
  <si>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</si>
  <si>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</si>
  <si>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</si>
  <si>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</si>
  <si>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</si>
  <si>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</si>
  <si>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</si>
  <si>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</si>
  <si>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</si>
  <si>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</si>
  <si>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</si>
  <si>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</si>
  <si>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</si>
  <si>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</si>
  <si>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</si>
  <si>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</si>
  <si>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</si>
  <si>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</si>
  <si>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</si>
  <si>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</si>
  <si>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</si>
  <si>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</si>
  <si>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</si>
  <si>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</si>
  <si>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</si>
  <si>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</si>
  <si>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</si>
  <si>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</si>
  <si>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</si>
  <si>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</si>
  <si>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</si>
  <si>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</si>
  <si>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</si>
  <si>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</si>
  <si>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</si>
  <si>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</si>
  <si>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</si>
  <si>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</si>
  <si>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</si>
  <si>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</si>
  <si>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</si>
  <si>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</si>
  <si>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</si>
  <si>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</si>
  <si>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</si>
  <si>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</si>
  <si>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</si>
  <si>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</si>
  <si>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</si>
  <si>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</si>
  <si>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</si>
  <si>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</si>
  <si>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</si>
  <si>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</si>
  <si>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</si>
  <si>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</si>
  <si>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</si>
  <si>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</si>
  <si>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</si>
  <si>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</si>
  <si>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</si>
  <si>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</si>
  <si>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</si>
  <si>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</si>
  <si>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</si>
  <si>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</si>
  <si>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</si>
  <si>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</si>
  <si>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</si>
  <si>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</si>
  <si>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</si>
  <si>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</si>
  <si>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</si>
  <si>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</si>
  <si>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</si>
  <si>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</si>
  <si>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</si>
  <si>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</si>
  <si>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</si>
  <si>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</si>
  <si>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</si>
  <si>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</si>
  <si>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</si>
  <si>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</si>
  <si>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</si>
  <si>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</si>
  <si>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</si>
  <si>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</si>
  <si>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</si>
  <si>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</si>
  <si>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</si>
  <si>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</si>
  <si>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</si>
  <si>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</si>
  <si>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</si>
  <si>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</si>
  <si>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</si>
  <si>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</si>
  <si>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</si>
  <si>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</si>
  <si>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</si>
  <si>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</si>
  <si>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</si>
  <si>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</si>
  <si>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</si>
  <si>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</si>
  <si>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</si>
  <si>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</si>
  <si>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</si>
  <si>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</si>
  <si>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</si>
  <si>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</si>
  <si>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</si>
  <si>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</si>
  <si>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</si>
  <si>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</si>
  <si>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</si>
  <si>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</si>
  <si>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</si>
  <si>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</si>
  <si>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</si>
  <si>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</si>
  <si>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</si>
  <si>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</si>
  <si>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</si>
  <si>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</si>
  <si>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</si>
  <si>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</si>
  <si>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</si>
  <si>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</si>
  <si>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</si>
  <si>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</si>
  <si>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</si>
  <si>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</si>
  <si>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</si>
  <si>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</si>
  <si>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</si>
  <si>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</si>
  <si>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</si>
  <si>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</si>
  <si>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</si>
  <si>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</si>
  <si>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</si>
  <si>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</si>
  <si>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</si>
  <si>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</si>
  <si>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</si>
  <si>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</si>
  <si>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</si>
  <si>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</si>
  <si>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</si>
  <si>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</si>
  <si>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</si>
  <si>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</si>
  <si>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</si>
  <si>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</si>
  <si>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</si>
  <si>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</si>
  <si>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</si>
  <si>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</si>
  <si>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</si>
  <si>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</si>
  <si>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</si>
  <si>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</si>
  <si>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</si>
  <si>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</si>
  <si>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</si>
  <si>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</si>
  <si>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</si>
  <si>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</si>
  <si>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</si>
  <si>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</si>
  <si>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</si>
  <si>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</si>
  <si>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</si>
  <si>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</si>
  <si>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</si>
  <si>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</si>
  <si>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</si>
  <si>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</si>
  <si>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</si>
  <si>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</si>
  <si>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</si>
  <si>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</si>
  <si>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</si>
  <si>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</si>
  <si>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</si>
  <si>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</si>
  <si>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</si>
  <si>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</si>
  <si>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</si>
  <si>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</si>
  <si>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</si>
  <si>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</si>
  <si>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</si>
  <si>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</si>
  <si>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</si>
  <si>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</si>
  <si>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</si>
  <si>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</si>
  <si>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</si>
  <si>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</si>
  <si>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</si>
  <si>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</si>
  <si>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</si>
  <si>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</si>
  <si>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</si>
  <si>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</si>
  <si>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</si>
  <si>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</si>
  <si>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</si>
  <si>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</si>
  <si>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</si>
  <si>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</si>
  <si>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</si>
  <si>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</si>
  <si>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</si>
  <si>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</si>
  <si>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</si>
  <si>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</si>
  <si>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</si>
  <si>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</si>
  <si>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</si>
  <si>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</si>
  <si>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</si>
  <si>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</si>
  <si>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</si>
  <si>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</si>
  <si>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</si>
  <si>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</si>
  <si>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</si>
  <si>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</si>
  <si>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</si>
  <si>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</si>
  <si>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</si>
  <si>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</si>
  <si>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</si>
  <si>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</si>
  <si>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</si>
  <si>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</si>
  <si>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</si>
  <si>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</si>
  <si>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</si>
  <si>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</si>
  <si>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</si>
  <si>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</si>
  <si>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</si>
  <si>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</si>
  <si>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</si>
  <si>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</si>
  <si>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</si>
  <si>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</si>
  <si>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</si>
  <si>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</si>
  <si>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</si>
  <si>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</si>
  <si>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</si>
  <si>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</si>
  <si>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</si>
  <si>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</si>
  <si>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</si>
  <si>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</si>
  <si>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</si>
  <si>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</si>
  <si>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</si>
  <si>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</si>
  <si>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</si>
  <si>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</si>
  <si>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</si>
  <si>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</si>
  <si>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</si>
  <si>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</si>
  <si>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</si>
  <si>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</si>
  <si>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</si>
  <si>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</si>
  <si>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</si>
  <si>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</si>
  <si>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</si>
  <si>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</si>
  <si>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</si>
  <si>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</si>
  <si>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</si>
  <si>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</si>
  <si>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</si>
  <si>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</si>
  <si>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</si>
  <si>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</si>
  <si>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</si>
  <si>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</si>
  <si>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</si>
  <si>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</si>
  <si>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</si>
  <si>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</si>
  <si>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</si>
  <si>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</si>
  <si>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</si>
  <si>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</si>
  <si>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</si>
  <si>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</si>
  <si>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</si>
  <si>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</si>
  <si>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</si>
  <si>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</si>
  <si>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</si>
  <si>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</si>
  <si>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</si>
  <si>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</si>
  <si>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</si>
  <si>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</si>
  <si>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</si>
  <si>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</si>
  <si>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</si>
  <si>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</si>
  <si>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</si>
  <si>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</si>
  <si>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</si>
  <si>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</si>
  <si>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</si>
  <si>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</si>
  <si>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</si>
  <si>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</si>
  <si>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</si>
  <si>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</si>
  <si>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</si>
  <si>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</si>
  <si>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</si>
  <si>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</si>
  <si>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</si>
  <si>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</si>
  <si>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</si>
  <si>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</si>
  <si>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</si>
  <si>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</si>
  <si>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</si>
  <si>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</si>
  <si>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</si>
  <si>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</si>
  <si>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</si>
  <si>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</si>
  <si>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</si>
  <si>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</si>
  <si>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</si>
  <si>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</si>
  <si>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</si>
  <si>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</si>
  <si>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</si>
  <si>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</si>
  <si>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</si>
  <si>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</si>
  <si>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</si>
  <si>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</si>
  <si>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</si>
  <si>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</si>
  <si>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</si>
  <si>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</si>
  <si>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</si>
  <si>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</si>
  <si>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</si>
  <si>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</si>
  <si>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</si>
  <si>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</si>
  <si>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</si>
  <si>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</si>
  <si>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</si>
  <si>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</si>
  <si>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</si>
  <si>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</si>
  <si>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</si>
  <si>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</si>
  <si>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</si>
  <si>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</si>
  <si>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</si>
  <si>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</si>
  <si>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</si>
  <si>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</si>
  <si>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</si>
  <si>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</si>
  <si>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</si>
  <si>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</si>
  <si>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</si>
  <si>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</si>
  <si>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</si>
  <si>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</si>
  <si>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</si>
  <si>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</si>
  <si>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</si>
  <si>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</si>
  <si>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</si>
  <si>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</si>
  <si>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</si>
  <si>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</si>
  <si>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</si>
  <si>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</si>
  <si>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</si>
  <si>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</si>
  <si>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</si>
  <si>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</si>
  <si>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</si>
  <si>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</si>
  <si>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</si>
  <si>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</si>
  <si>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</si>
  <si>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</si>
  <si>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</si>
  <si>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</si>
  <si>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</si>
  <si>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</si>
  <si>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</si>
  <si>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</si>
  <si>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</si>
  <si>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</si>
  <si>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</si>
  <si>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</si>
  <si>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</si>
  <si>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</si>
  <si>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</si>
  <si>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</si>
  <si>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</si>
  <si>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</si>
  <si>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</si>
  <si>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</si>
  <si>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</si>
  <si>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</si>
  <si>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</si>
  <si>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</si>
  <si>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</si>
  <si>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</si>
  <si>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</si>
  <si>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</si>
  <si>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</si>
  <si>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</si>
  <si>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</si>
  <si>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</si>
  <si>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</si>
  <si>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</si>
  <si>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</si>
  <si>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</si>
  <si>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</si>
  <si>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</si>
  <si>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</si>
  <si>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</si>
  <si>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</si>
  <si>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</si>
  <si>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</si>
  <si>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</si>
  <si>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</si>
  <si>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</si>
  <si>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</si>
  <si>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</si>
  <si>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</si>
  <si>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</si>
  <si>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</si>
  <si>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</si>
  <si>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</si>
  <si>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</si>
  <si>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</si>
  <si>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</si>
  <si>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</si>
  <si>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</si>
  <si>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</si>
  <si>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</si>
  <si>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</si>
  <si>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</si>
  <si>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</si>
  <si>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</si>
  <si>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</si>
  <si>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</si>
  <si>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</si>
  <si>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</si>
  <si>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</si>
  <si>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</si>
  <si>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</si>
  <si>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</si>
  <si>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</si>
  <si>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</si>
  <si>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</si>
  <si>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</si>
  <si>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</si>
  <si>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</si>
  <si>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</si>
  <si>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</si>
  <si>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</si>
  <si>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</si>
  <si>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</si>
  <si>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</si>
  <si>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</si>
  <si>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</si>
  <si>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</si>
  <si>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</si>
  <si>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</si>
  <si>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</si>
  <si>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</si>
  <si>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</si>
  <si>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</si>
  <si>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</si>
  <si>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</si>
  <si>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</si>
  <si>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</si>
  <si>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</si>
  <si>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</si>
  <si>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</si>
  <si>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</si>
  <si>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</si>
  <si>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</si>
  <si>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</si>
  <si>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</si>
  <si>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</si>
  <si>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</si>
  <si>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</si>
  <si>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</si>
  <si>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</si>
  <si>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</si>
  <si>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</si>
  <si>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</si>
  <si>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</si>
  <si>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</si>
  <si>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</si>
  <si>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</si>
  <si>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</si>
  <si>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</si>
  <si>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</si>
  <si>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</si>
  <si>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</si>
  <si>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</si>
  <si>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</si>
  <si>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</si>
  <si>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</si>
  <si>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</si>
  <si>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</si>
  <si>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</si>
  <si>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</si>
  <si>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</si>
  <si>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</si>
  <si>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</si>
  <si>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</si>
  <si>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</si>
  <si>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</si>
  <si>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</si>
  <si>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</si>
  <si>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</si>
  <si>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</si>
  <si>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</si>
  <si>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</si>
  <si>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</si>
  <si>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</si>
  <si>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</si>
  <si>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</si>
  <si>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</si>
  <si>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</si>
  <si>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</si>
  <si>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</si>
  <si>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</si>
  <si>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</si>
  <si>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</si>
  <si>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</si>
  <si>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</si>
  <si>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</si>
  <si>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</si>
  <si>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</si>
  <si>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</si>
  <si>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</si>
  <si>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</si>
  <si>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</si>
  <si>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</si>
  <si>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</si>
  <si>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</si>
  <si>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</si>
  <si>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</si>
  <si>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</si>
  <si>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</si>
  <si>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</si>
  <si>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</si>
  <si>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</si>
  <si>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</si>
  <si>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</si>
  <si>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</si>
  <si>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</si>
  <si>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</si>
  <si>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</si>
  <si>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</si>
  <si>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</si>
  <si>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</si>
  <si>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</si>
  <si>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</si>
  <si>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</si>
  <si>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</si>
  <si>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</si>
  <si>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</si>
  <si>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</si>
  <si>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</si>
  <si>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</si>
  <si>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</si>
  <si>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</si>
  <si>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</si>
  <si>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</si>
  <si>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</si>
  <si>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</si>
  <si>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</si>
  <si>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</si>
  <si>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</si>
  <si>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</si>
  <si>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</si>
  <si>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</si>
  <si>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</si>
  <si>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</si>
  <si>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</si>
  <si>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</si>
  <si>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</si>
  <si>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</si>
  <si>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</si>
  <si>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</si>
  <si>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</si>
  <si>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</si>
  <si>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</si>
  <si>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</si>
  <si>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</si>
  <si>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</si>
  <si>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</si>
  <si>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</si>
  <si>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</si>
  <si>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</si>
  <si>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</si>
  <si>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</si>
  <si>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</si>
  <si>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</si>
  <si>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</si>
  <si>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</si>
  <si>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</si>
  <si>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</si>
  <si>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</si>
  <si>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</si>
  <si>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</si>
  <si>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</si>
  <si>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</si>
  <si>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</si>
  <si>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</si>
  <si>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</si>
  <si>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</si>
  <si>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</si>
  <si>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</si>
  <si>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</si>
  <si>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</si>
  <si>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</si>
  <si>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</si>
  <si>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</si>
  <si>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</si>
  <si>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</si>
  <si>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</si>
  <si>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</si>
  <si>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</si>
  <si>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</si>
  <si>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</si>
  <si>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</si>
  <si>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</si>
  <si>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</si>
  <si>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</si>
  <si>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</si>
  <si>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</si>
  <si>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</si>
  <si>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</si>
  <si>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</si>
  <si>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</si>
  <si>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</si>
  <si>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</si>
  <si>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</si>
  <si>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</si>
  <si>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</si>
  <si>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</si>
  <si>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</si>
  <si>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</si>
  <si>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</si>
  <si>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</si>
  <si>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</si>
  <si>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</si>
  <si>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</si>
  <si>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</si>
  <si>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</si>
  <si>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</si>
  <si>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</si>
  <si>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</si>
  <si>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</si>
  <si>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</si>
  <si>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</si>
  <si>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</si>
  <si>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</si>
  <si>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</si>
  <si>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</si>
  <si>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</si>
  <si>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</si>
  <si>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</si>
  <si>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</si>
  <si>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</si>
  <si>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</si>
  <si>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</si>
  <si>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</si>
  <si>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</si>
  <si>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</si>
  <si>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</si>
  <si>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</si>
  <si>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</si>
  <si>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</si>
  <si>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</si>
  <si>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</si>
  <si>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</si>
  <si>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</si>
  <si>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</si>
  <si>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</si>
  <si>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</si>
  <si>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</si>
  <si>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</si>
  <si>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</si>
  <si>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</si>
  <si>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</si>
  <si>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</si>
  <si>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</si>
  <si>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</si>
  <si>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</si>
  <si>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</si>
  <si>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</si>
  <si>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</si>
  <si>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</si>
  <si>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</si>
  <si>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</si>
  <si>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</si>
  <si>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</si>
  <si>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</si>
  <si>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</si>
  <si>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</si>
  <si>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</si>
  <si>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</si>
  <si>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</si>
  <si>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</si>
  <si>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</si>
  <si>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</si>
  <si>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</si>
  <si>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</si>
  <si>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</si>
  <si>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</si>
  <si>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</si>
  <si>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</si>
  <si>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</si>
  <si>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</si>
  <si>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</si>
  <si>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</si>
  <si>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</si>
  <si>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</si>
  <si>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</si>
  <si>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</si>
  <si>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</si>
  <si>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</si>
  <si>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</si>
  <si>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</si>
  <si>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</si>
  <si>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</si>
  <si>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</si>
  <si>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</si>
  <si>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</si>
  <si>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</si>
  <si>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</si>
  <si>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</si>
  <si>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</si>
  <si>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</si>
  <si>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</si>
  <si>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</si>
  <si>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</si>
  <si>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</si>
  <si>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</si>
  <si>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</si>
  <si>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</si>
  <si>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</si>
  <si>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</si>
  <si>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</si>
  <si>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</si>
  <si>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</si>
  <si>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</si>
  <si>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</si>
  <si>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</si>
  <si>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</si>
  <si>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</si>
  <si>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</si>
  <si>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</si>
  <si>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</si>
  <si>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</si>
  <si>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</si>
  <si>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</si>
  <si>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</si>
  <si>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</si>
  <si>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</si>
  <si>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</si>
  <si>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</si>
  <si>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</si>
  <si>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</si>
  <si>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</si>
  <si>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</si>
  <si>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</si>
  <si>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</si>
  <si>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</si>
  <si>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</si>
  <si>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</si>
  <si>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</si>
  <si>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</si>
  <si>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</si>
  <si>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</si>
  <si>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</si>
  <si>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</si>
  <si>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</si>
  <si>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</si>
  <si>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</si>
  <si>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</si>
  <si>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</si>
  <si>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</si>
  <si>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</si>
  <si>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</si>
  <si>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</si>
  <si>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</si>
  <si>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</si>
  <si>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</si>
  <si>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</si>
  <si>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</si>
  <si>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</si>
  <si>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</si>
  <si>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</si>
  <si>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</si>
  <si>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</si>
  <si>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</si>
  <si>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</si>
  <si>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</si>
  <si>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</si>
  <si>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</si>
  <si>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</si>
  <si>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</si>
  <si>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</si>
  <si>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</si>
  <si>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</si>
  <si>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</si>
  <si>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</si>
  <si>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</si>
  <si>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</si>
  <si>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</si>
  <si>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</si>
  <si>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</si>
  <si>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</si>
  <si>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</si>
  <si>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</si>
  <si>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</si>
  <si>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</si>
  <si>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</si>
  <si>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</si>
  <si>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</si>
  <si>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</si>
  <si>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</si>
  <si>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</si>
  <si>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</si>
  <si>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</si>
  <si>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</si>
  <si>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</si>
  <si>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</si>
  <si>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</si>
  <si>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</si>
  <si>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</si>
  <si>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</si>
  <si>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</si>
  <si>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</si>
  <si>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</si>
  <si>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</si>
  <si>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</si>
  <si>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</si>
  <si>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</si>
  <si>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</si>
  <si>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</si>
  <si>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</si>
  <si>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</si>
  <si>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</si>
  <si>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</si>
  <si>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</si>
  <si>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</si>
  <si>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</si>
  <si>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</si>
  <si>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</si>
  <si>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</si>
  <si>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</si>
  <si>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</si>
  <si>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</si>
  <si>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</si>
  <si>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</si>
  <si>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</si>
  <si>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</si>
  <si>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</si>
  <si>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</si>
  <si>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</si>
  <si>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</si>
  <si>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</si>
  <si>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</si>
  <si>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</si>
  <si>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</si>
  <si>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</si>
  <si>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</si>
  <si>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</si>
  <si>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</si>
  <si>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</si>
  <si>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</si>
  <si>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</si>
  <si>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</si>
  <si>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</si>
  <si>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</si>
  <si>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</si>
  <si>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</si>
  <si>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</si>
  <si>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</si>
  <si>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</si>
  <si>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</si>
  <si>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</si>
  <si>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</si>
  <si>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</si>
  <si>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</si>
  <si>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</si>
  <si>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</si>
  <si>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</si>
  <si>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</si>
  <si>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</si>
  <si>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</si>
  <si>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</si>
  <si>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</si>
  <si>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</si>
  <si>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</si>
  <si>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</si>
  <si>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</si>
  <si>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</si>
  <si>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</si>
  <si>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</si>
  <si>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</si>
  <si>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</si>
  <si>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</si>
  <si>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</si>
  <si>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</si>
  <si>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</si>
  <si>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</si>
  <si>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</si>
  <si>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</si>
  <si>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</si>
  <si>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</si>
  <si>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</si>
  <si>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</si>
  <si>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</si>
  <si>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</si>
  <si>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</si>
  <si>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</si>
  <si>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</si>
  <si>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</si>
  <si>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</si>
  <si>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</si>
  <si>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</si>
  <si>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</si>
  <si>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</si>
  <si>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</si>
  <si>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</si>
  <si>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</si>
  <si>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</si>
  <si>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</si>
  <si>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</si>
  <si>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</si>
  <si>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</si>
  <si>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</si>
  <si>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</si>
  <si>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</si>
  <si>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</si>
  <si>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</si>
  <si>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</si>
  <si>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</si>
  <si>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</si>
  <si>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</si>
  <si>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</si>
  <si>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</si>
  <si>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</si>
  <si>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</si>
  <si>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</si>
  <si>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</si>
  <si>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</si>
  <si>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</si>
  <si>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</si>
  <si>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</si>
  <si>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</si>
  <si>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</si>
  <si>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</si>
  <si>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</si>
  <si>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</si>
  <si>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</si>
  <si>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</si>
  <si>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</si>
  <si>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</si>
  <si>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</si>
  <si>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</si>
  <si>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</si>
  <si>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</si>
  <si>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</si>
  <si>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</si>
  <si>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</si>
  <si>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</si>
  <si>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</si>
  <si>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</si>
  <si>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</si>
  <si>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</si>
  <si>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</si>
  <si>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</si>
  <si>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</si>
  <si>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</si>
  <si>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</si>
  <si>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</si>
  <si>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</si>
  <si>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</si>
  <si>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</si>
  <si>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</si>
  <si>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</si>
  <si>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</si>
  <si>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</si>
  <si>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</si>
  <si>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</si>
  <si>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</si>
  <si>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</si>
  <si>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</si>
  <si>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</si>
  <si>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</si>
  <si>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</si>
  <si>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</si>
  <si>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</si>
  <si>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</si>
  <si>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</si>
  <si>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</si>
  <si>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</si>
  <si>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</si>
  <si>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</si>
  <si>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</si>
  <si>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</si>
  <si>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</si>
  <si>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</si>
  <si>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</si>
  <si>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</si>
  <si>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</si>
  <si>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</si>
  <si>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</si>
  <si>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</si>
  <si>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</si>
  <si>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</si>
  <si>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</si>
  <si>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</si>
  <si>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</si>
  <si>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</si>
  <si>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</si>
  <si>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</si>
  <si>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</si>
  <si>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</si>
  <si>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</si>
  <si>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</si>
  <si>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</si>
  <si>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</si>
  <si>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</si>
  <si>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</si>
  <si>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</si>
  <si>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</si>
  <si>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</si>
  <si>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</si>
  <si>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</si>
  <si>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</si>
  <si>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</si>
  <si>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</si>
  <si>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</si>
  <si>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</si>
  <si>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</si>
  <si>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</si>
  <si>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</si>
  <si>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</si>
  <si>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</si>
  <si>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</si>
  <si>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</si>
  <si>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</si>
  <si>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</si>
  <si>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</si>
  <si>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</si>
  <si>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</si>
  <si>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</si>
  <si>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</si>
  <si>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</si>
  <si>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</si>
  <si>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</si>
  <si>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</si>
  <si>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</si>
  <si>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</si>
  <si>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</si>
  <si>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</si>
  <si>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</si>
  <si>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</si>
  <si>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</si>
  <si>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</si>
  <si>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</si>
  <si>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</si>
  <si>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</si>
  <si>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</si>
  <si>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</si>
  <si>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</si>
  <si>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</si>
  <si>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</si>
  <si>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</si>
  <si>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</si>
  <si>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</si>
  <si>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</si>
  <si>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</si>
  <si>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</si>
  <si>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</si>
  <si>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</si>
  <si>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</si>
  <si>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</si>
  <si>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</si>
  <si>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</si>
  <si>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</si>
  <si>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</si>
  <si>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</si>
  <si>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</si>
  <si>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</si>
  <si>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</si>
  <si>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</si>
  <si>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</si>
  <si>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</si>
  <si>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</si>
  <si>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</si>
  <si>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</si>
  <si>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</si>
  <si>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</si>
  <si>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</si>
  <si>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</si>
  <si>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</si>
  <si>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</si>
  <si>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</si>
  <si>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</si>
  <si>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</si>
  <si>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</si>
  <si>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</si>
  <si>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</si>
  <si>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</si>
  <si>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</si>
  <si>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</si>
  <si>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</si>
  <si>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</si>
  <si>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</si>
  <si>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</si>
  <si>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</si>
  <si>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</si>
  <si>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</si>
  <si>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</si>
  <si>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</si>
  <si>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</si>
  <si>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</si>
  <si>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</si>
  <si>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</si>
  <si>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</si>
  <si>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</si>
  <si>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</si>
  <si>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</si>
  <si>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</si>
  <si>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</si>
  <si>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</si>
  <si>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</si>
  <si>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</si>
  <si>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</si>
  <si>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</si>
  <si>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</si>
  <si>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</si>
  <si>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</si>
  <si>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</si>
  <si>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</si>
  <si>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</si>
  <si>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</si>
  <si>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</si>
  <si>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</si>
  <si>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</si>
  <si>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</si>
  <si>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</si>
  <si>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</si>
  <si>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</si>
  <si>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</si>
  <si>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</si>
  <si>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</si>
  <si>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</si>
  <si>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</si>
  <si>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</si>
  <si>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</si>
  <si>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</si>
  <si>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</si>
  <si>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</si>
  <si>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</si>
  <si>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</si>
  <si>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</si>
  <si>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</si>
  <si>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</si>
  <si>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</si>
  <si>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</si>
  <si>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</si>
  <si>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</si>
  <si>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</si>
  <si>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</si>
  <si>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</si>
  <si>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</si>
  <si>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</si>
  <si>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</si>
  <si>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</si>
  <si>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</si>
  <si>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</si>
  <si>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</si>
  <si>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</si>
  <si>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</si>
  <si>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</si>
  <si>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</si>
  <si>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</si>
  <si>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</si>
  <si>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</si>
  <si>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</si>
  <si>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</si>
  <si>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</si>
  <si>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</si>
  <si>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</si>
  <si>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</si>
  <si>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</si>
  <si>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</si>
  <si>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</si>
  <si>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</si>
  <si>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</si>
  <si>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</si>
  <si>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</si>
  <si>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</si>
  <si>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</si>
  <si>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</si>
  <si>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</si>
  <si>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</si>
  <si>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</si>
  <si>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</si>
  <si>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</si>
  <si>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</si>
  <si>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</si>
  <si>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</si>
  <si>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</si>
  <si>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</si>
  <si>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</si>
  <si>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</si>
  <si>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</si>
  <si>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</si>
  <si>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</si>
  <si>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</si>
  <si>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</si>
  <si>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</si>
  <si>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</si>
  <si>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</si>
  <si>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</si>
  <si>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</si>
  <si>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</si>
  <si>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</si>
  <si>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</si>
  <si>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</si>
  <si>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</si>
  <si>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</si>
  <si>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</si>
  <si>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</si>
  <si>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</si>
  <si>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</si>
  <si>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</si>
  <si>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</si>
  <si>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</si>
  <si>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</si>
  <si>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</si>
  <si>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</si>
  <si>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</si>
  <si>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</si>
  <si>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</si>
  <si>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</si>
  <si>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</si>
  <si>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</si>
  <si>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</si>
  <si>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</si>
  <si>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</si>
  <si>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</si>
  <si>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</si>
  <si>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</si>
  <si>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</si>
  <si>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</si>
  <si>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</si>
  <si>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</si>
  <si>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</si>
  <si>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</si>
  <si>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</si>
  <si>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</si>
  <si>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</si>
  <si>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</si>
  <si>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</si>
  <si>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</si>
  <si>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</si>
  <si>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</si>
  <si>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</si>
  <si>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</si>
  <si>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</si>
  <si>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</si>
  <si>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</si>
  <si>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</si>
  <si>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</si>
  <si>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</si>
  <si>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</si>
  <si>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</si>
  <si>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</si>
  <si>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</si>
  <si>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</si>
  <si>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</si>
  <si>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</si>
  <si>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</si>
  <si>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</si>
  <si>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</si>
  <si>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</si>
  <si>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</si>
  <si>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</si>
  <si>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</si>
  <si>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</si>
  <si>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</si>
  <si>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</si>
  <si>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</si>
  <si>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</si>
  <si>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</si>
  <si>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</si>
  <si>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</si>
  <si>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</si>
  <si>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</si>
  <si>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</si>
  <si>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</si>
  <si>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</si>
  <si>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</si>
  <si>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</si>
  <si>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</si>
  <si>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</si>
  <si>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</si>
  <si>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</si>
  <si>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</si>
  <si>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</si>
  <si>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</si>
  <si>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</si>
  <si>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</si>
  <si>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</si>
  <si>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</si>
  <si>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</si>
  <si>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</si>
  <si>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</si>
  <si>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</si>
  <si>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</si>
  <si>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</si>
  <si>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</si>
  <si>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</si>
  <si>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</si>
  <si>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</si>
  <si>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</si>
  <si>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</si>
  <si>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</si>
  <si>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</si>
  <si>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</si>
  <si>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</si>
  <si>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</si>
  <si>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</si>
  <si>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</si>
  <si>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</si>
  <si>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</si>
  <si>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</si>
  <si>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</si>
  <si>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</si>
  <si>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</si>
  <si>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</si>
  <si>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</si>
  <si>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</si>
  <si>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</si>
  <si>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</si>
  <si>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</si>
  <si>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</si>
  <si>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</si>
  <si>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</si>
  <si>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</si>
  <si>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</si>
  <si>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</si>
  <si>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</si>
  <si>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</si>
  <si>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</si>
  <si>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</si>
  <si>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</si>
  <si>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</si>
  <si>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</si>
  <si>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</si>
  <si>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</si>
  <si>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</si>
  <si>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</si>
  <si>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</si>
  <si>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</si>
  <si>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</si>
  <si>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</si>
  <si>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</si>
  <si>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</si>
  <si>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</si>
  <si>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</si>
  <si>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</si>
  <si>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</si>
  <si>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</si>
  <si>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</si>
  <si>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</si>
  <si>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</si>
  <si>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</si>
  <si>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</si>
  <si>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</si>
  <si>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</si>
  <si>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</si>
  <si>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</si>
  <si>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</si>
  <si>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</si>
  <si>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</si>
  <si>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</si>
  <si>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</si>
  <si>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</si>
  <si>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</si>
  <si>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</si>
  <si>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</si>
  <si>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</si>
  <si>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</si>
  <si>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</si>
  <si>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</si>
  <si>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</si>
  <si>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</si>
  <si>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</si>
  <si>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</si>
  <si>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</si>
  <si>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</si>
  <si>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</si>
  <si>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</si>
  <si>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</si>
  <si>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</si>
  <si>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</si>
  <si>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</si>
  <si>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</si>
  <si>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</si>
  <si>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</si>
  <si>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</si>
  <si>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</si>
  <si>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</si>
  <si>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</si>
  <si>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</si>
  <si>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</si>
  <si>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</si>
  <si>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</si>
  <si>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</si>
  <si>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</si>
  <si>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</si>
  <si>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</si>
  <si>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</si>
  <si>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</si>
  <si>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</si>
  <si>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</si>
  <si>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</si>
  <si>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</si>
  <si>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</si>
  <si>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</si>
  <si>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</si>
  <si>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</si>
  <si>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</si>
  <si>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</si>
  <si>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</si>
  <si>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</si>
  <si>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</si>
  <si>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</si>
  <si>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</si>
  <si>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</si>
  <si>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</si>
  <si>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</si>
  <si>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</si>
  <si>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</si>
  <si>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</si>
  <si>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</si>
  <si>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</si>
  <si>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</si>
  <si>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</si>
  <si>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</si>
  <si>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</si>
  <si>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</si>
  <si>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</si>
  <si>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</si>
  <si>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</si>
  <si>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</si>
  <si>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</si>
  <si>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</si>
  <si>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</si>
  <si>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</si>
  <si>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</si>
  <si>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</si>
  <si>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</si>
  <si>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</si>
  <si>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</si>
  <si>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</si>
  <si>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</si>
  <si>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</si>
  <si>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</si>
  <si>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</si>
  <si>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</si>
  <si>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</si>
  <si>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</si>
  <si>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</si>
  <si>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</si>
  <si>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</si>
  <si>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</si>
  <si>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</si>
  <si>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</si>
  <si>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</si>
  <si>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</si>
  <si>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</si>
  <si>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</si>
  <si>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</si>
  <si>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</si>
  <si>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</si>
  <si>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</si>
  <si>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</si>
  <si>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</si>
  <si>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</si>
  <si>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</si>
  <si>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</si>
  <si>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</si>
  <si>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</si>
  <si>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</si>
  <si>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</si>
  <si>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</si>
  <si>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</si>
  <si>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</si>
  <si>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</si>
  <si>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</si>
  <si>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</si>
  <si>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</si>
  <si>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</si>
  <si>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</si>
  <si>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</si>
  <si>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</si>
  <si>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</si>
  <si>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</si>
  <si>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</si>
  <si>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</si>
  <si>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</si>
  <si>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</si>
  <si>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</si>
  <si>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</si>
  <si>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</si>
  <si>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</si>
  <si>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</si>
  <si>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</si>
  <si>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</si>
  <si>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</si>
  <si>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</si>
  <si>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</si>
  <si>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</si>
  <si>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</si>
  <si>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</si>
  <si>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</si>
  <si>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</si>
  <si>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</si>
  <si>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</si>
  <si>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</si>
  <si>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</si>
  <si>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</si>
  <si>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</si>
  <si>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</si>
  <si>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</si>
  <si>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</si>
  <si>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</si>
  <si>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</si>
  <si>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</si>
  <si>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</si>
  <si>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</si>
  <si>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</si>
  <si>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</si>
  <si>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</si>
  <si>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</si>
  <si>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</si>
  <si>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</si>
  <si>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</si>
  <si>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</si>
  <si>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</si>
  <si>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</si>
  <si>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</si>
  <si>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</si>
  <si>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</si>
  <si>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</si>
  <si>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</si>
  <si>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</si>
  <si>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</si>
  <si>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</si>
  <si>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</si>
  <si>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</si>
  <si>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</si>
  <si>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</si>
  <si>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</si>
  <si>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</si>
  <si>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</si>
  <si>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</si>
  <si>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</si>
  <si>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</si>
  <si>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</si>
  <si>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</si>
  <si>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</si>
  <si>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</si>
  <si>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</si>
  <si>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</si>
  <si>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</si>
  <si>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</si>
  <si>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</si>
  <si>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</si>
  <si>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</si>
  <si>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</si>
  <si>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</si>
  <si>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</si>
  <si>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</si>
  <si>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</si>
  <si>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</si>
  <si>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</si>
  <si>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</si>
  <si>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</si>
  <si>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</si>
  <si>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</si>
  <si>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</si>
  <si>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</si>
  <si>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</si>
  <si>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</si>
  <si>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</si>
  <si>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</si>
  <si>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</si>
  <si>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</si>
  <si>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</si>
  <si>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</si>
  <si>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</si>
  <si>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</si>
  <si>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</si>
  <si>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</si>
  <si>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</si>
  <si>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</si>
  <si>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</si>
  <si>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</si>
  <si>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</si>
  <si>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</si>
  <si>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</si>
  <si>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</si>
  <si>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</si>
  <si>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</si>
  <si>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</si>
  <si>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</si>
  <si>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</si>
  <si>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</si>
  <si>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</si>
  <si>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</si>
  <si>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</si>
  <si>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</si>
  <si>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</si>
  <si>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</si>
  <si>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</si>
  <si>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</si>
  <si>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</si>
  <si>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</si>
  <si>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</si>
  <si>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</si>
  <si>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</si>
  <si>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</si>
  <si>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</si>
  <si>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</si>
  <si>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</si>
  <si>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</si>
  <si>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</si>
  <si>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</si>
  <si>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</si>
  <si>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</si>
  <si>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</si>
  <si>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</si>
  <si>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</si>
  <si>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</si>
  <si>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</si>
  <si>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</si>
  <si>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</si>
  <si>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</si>
  <si>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</si>
  <si>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</si>
  <si>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</si>
  <si>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</si>
  <si>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</si>
  <si>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</si>
  <si>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</si>
  <si>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</si>
  <si>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</si>
  <si>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</si>
  <si>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</si>
  <si>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</si>
  <si>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</si>
  <si>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</si>
  <si>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</si>
  <si>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</si>
  <si>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</si>
  <si>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</si>
  <si>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</si>
  <si>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</si>
  <si>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</si>
  <si>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</si>
  <si>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</si>
  <si>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</si>
  <si>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</si>
  <si>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</si>
  <si>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</si>
  <si>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</si>
  <si>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</si>
  <si>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</si>
  <si>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</si>
  <si>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</si>
  <si>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</si>
  <si>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</si>
  <si>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</si>
  <si>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</si>
  <si>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</si>
  <si>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</si>
  <si>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</si>
  <si>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</si>
  <si>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</si>
  <si>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</si>
  <si>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</si>
  <si>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</si>
  <si>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</si>
  <si>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</si>
  <si>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</si>
  <si>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</si>
  <si>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</si>
  <si>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</si>
  <si>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</si>
  <si>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</si>
  <si>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</si>
  <si>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</si>
  <si>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</si>
  <si>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</si>
  <si>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</si>
  <si>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</si>
  <si>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</si>
  <si>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</si>
  <si>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</si>
  <si>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</si>
  <si>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</si>
  <si>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</si>
  <si>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</si>
  <si>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</si>
  <si>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</si>
  <si>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</si>
  <si>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</si>
  <si>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</si>
  <si>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</si>
  <si>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</si>
  <si>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</si>
  <si>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</si>
  <si>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</si>
  <si>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</si>
  <si>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</si>
  <si>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</si>
  <si>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</si>
  <si>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</si>
  <si>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</si>
  <si>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</si>
  <si>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</si>
  <si>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</si>
  <si>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</si>
  <si>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</si>
  <si>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</si>
  <si>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</si>
  <si>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</si>
  <si>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</si>
  <si>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</si>
  <si>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</si>
  <si>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</si>
  <si>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</si>
  <si>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</si>
  <si>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</si>
  <si>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</si>
  <si>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</si>
  <si>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</si>
  <si>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</si>
  <si>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</si>
  <si>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</si>
  <si>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</si>
  <si>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</si>
  <si>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</si>
  <si>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</si>
  <si>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</si>
  <si>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</si>
  <si>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</si>
  <si>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</si>
  <si>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</si>
  <si>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</si>
  <si>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</si>
  <si>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</si>
  <si>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</si>
  <si>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</si>
  <si>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</si>
  <si>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</si>
  <si>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</si>
  <si>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</si>
  <si>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</si>
  <si>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</si>
  <si>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</si>
  <si>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</si>
  <si>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</si>
  <si>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</si>
  <si>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</si>
  <si>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</si>
  <si>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</si>
  <si>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</si>
  <si>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</si>
  <si>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</si>
  <si>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</si>
  <si>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</si>
  <si>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</si>
  <si>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</si>
  <si>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</si>
  <si>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</si>
  <si>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</si>
  <si>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</si>
  <si>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</si>
  <si>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</si>
  <si>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</si>
  <si>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</si>
  <si>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</si>
  <si>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</si>
  <si>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</si>
  <si>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</si>
  <si>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</si>
  <si>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</si>
  <si>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</si>
  <si>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</si>
  <si>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</si>
  <si>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</si>
  <si>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</si>
  <si>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</si>
  <si>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</si>
  <si>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</si>
  <si>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</si>
  <si>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</si>
  <si>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</si>
  <si>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</si>
  <si>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</si>
  <si>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</si>
  <si>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</si>
  <si>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</si>
  <si>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</si>
  <si>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</si>
  <si>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</si>
  <si>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</si>
  <si>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</si>
  <si>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</si>
  <si>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</si>
  <si>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</si>
  <si>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</si>
  <si>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</si>
  <si>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</si>
  <si>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</si>
  <si>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</si>
  <si>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</si>
  <si>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</si>
  <si>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</si>
  <si>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</si>
  <si>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</si>
  <si>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</si>
  <si>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</si>
  <si>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</si>
  <si>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</si>
  <si>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</si>
  <si>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</si>
  <si>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</si>
  <si>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</si>
  <si>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</si>
  <si>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</si>
  <si>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</si>
  <si>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</si>
  <si>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</si>
  <si>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</si>
  <si>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</si>
  <si>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</si>
  <si>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</si>
  <si>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</si>
  <si>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</si>
  <si>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</si>
  <si>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</si>
  <si>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</si>
  <si>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</si>
  <si>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</si>
  <si>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</si>
  <si>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</si>
  <si>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</si>
  <si>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</si>
  <si>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</si>
  <si>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</si>
  <si>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</si>
  <si>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</si>
  <si>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</si>
  <si>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</si>
  <si>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</si>
  <si>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</si>
  <si>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</si>
  <si>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</si>
  <si>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</si>
  <si>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</si>
  <si>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</si>
  <si>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</si>
  <si>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</si>
  <si>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</si>
  <si>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</si>
  <si>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</si>
  <si>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</si>
  <si>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</si>
  <si>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</si>
  <si>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</si>
  <si>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</si>
  <si>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</si>
  <si>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</si>
  <si>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</si>
  <si>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</si>
  <si>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</si>
  <si>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</si>
  <si>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</si>
  <si>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</si>
  <si>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</si>
  <si>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</si>
  <si>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</si>
  <si>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</si>
  <si>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</si>
  <si>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</si>
  <si>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</si>
  <si>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</si>
  <si>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</si>
  <si>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</si>
  <si>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</si>
  <si>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</si>
  <si>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</si>
  <si>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</si>
  <si>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</si>
  <si>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</si>
  <si>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</si>
  <si>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</si>
  <si>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</si>
  <si>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</si>
  <si>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</si>
  <si>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</si>
  <si>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</si>
  <si>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</si>
  <si>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</si>
  <si>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</si>
  <si>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</si>
  <si>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</si>
  <si>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</si>
  <si>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</si>
  <si>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</si>
  <si>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</si>
  <si>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</si>
  <si>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</si>
  <si>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</si>
  <si>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</si>
  <si>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</si>
  <si>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</si>
  <si>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</si>
  <si>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</si>
  <si>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</si>
  <si>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</si>
  <si>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</si>
  <si>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</si>
  <si>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</si>
  <si>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</si>
  <si>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</si>
  <si>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</si>
  <si>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</si>
  <si>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</si>
  <si>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</si>
  <si>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</si>
  <si>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</si>
  <si>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</si>
  <si>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</si>
  <si>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</si>
  <si>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</si>
  <si>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</si>
  <si>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</si>
  <si>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</si>
  <si>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</si>
  <si>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</si>
  <si>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</si>
  <si>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</si>
  <si>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</si>
  <si>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</si>
  <si>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</si>
  <si>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</si>
  <si>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</si>
  <si>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</si>
  <si>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</si>
  <si>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</si>
  <si>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</si>
  <si>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</si>
  <si>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</si>
  <si>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</si>
  <si>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</si>
  <si>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</si>
  <si>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</si>
  <si>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</si>
  <si>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</si>
  <si>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</si>
  <si>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</si>
  <si>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</si>
  <si>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</si>
  <si>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</si>
  <si>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</si>
  <si>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</si>
  <si>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</si>
  <si>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</si>
  <si>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</si>
  <si>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</si>
  <si>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</si>
  <si>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</si>
  <si>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</si>
  <si>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</si>
  <si>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</si>
  <si>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</si>
  <si>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</si>
  <si>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</si>
  <si>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</si>
  <si>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</si>
  <si>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</si>
  <si>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</si>
  <si>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</si>
  <si>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</si>
  <si>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</si>
  <si>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</si>
  <si>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</si>
  <si>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</si>
  <si>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</si>
  <si>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</si>
  <si>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</si>
  <si>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</si>
  <si>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</si>
  <si>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</si>
  <si>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</si>
  <si>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</si>
  <si>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</si>
  <si>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</si>
  <si>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</si>
  <si>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</si>
  <si>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</si>
  <si>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</si>
  <si>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</si>
  <si>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</si>
  <si>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</si>
  <si>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</si>
  <si>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</si>
  <si>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</si>
  <si>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</si>
  <si>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</si>
  <si>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</si>
  <si>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</si>
  <si>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</si>
  <si>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</si>
  <si>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</si>
  <si>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</si>
  <si>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</si>
  <si>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</si>
  <si>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</si>
  <si>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</si>
  <si>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</si>
  <si>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</si>
  <si>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</si>
  <si>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</si>
  <si>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</si>
  <si>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</si>
  <si>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</si>
  <si>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</si>
  <si>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</si>
  <si>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</si>
  <si>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</si>
  <si>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</si>
  <si>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</si>
  <si>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</si>
  <si>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</si>
  <si>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</si>
  <si>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</si>
  <si>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</si>
  <si>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</si>
  <si>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</si>
  <si>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</si>
  <si>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</si>
  <si>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</si>
  <si>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</si>
  <si>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</si>
  <si>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</si>
  <si>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</si>
  <si>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</si>
  <si>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</si>
  <si>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</si>
  <si>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</si>
  <si>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</si>
  <si>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</si>
  <si>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</si>
  <si>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</si>
  <si>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</si>
  <si>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</si>
  <si>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</si>
  <si>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</si>
  <si>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</si>
  <si>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</si>
  <si>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</si>
  <si>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</si>
  <si>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</si>
  <si>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</si>
  <si>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</si>
  <si>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</si>
  <si>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</si>
  <si>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</si>
  <si>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</si>
  <si>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</si>
  <si>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</si>
  <si>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</si>
  <si>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</si>
  <si>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</si>
  <si>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</si>
  <si>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</si>
  <si>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</si>
  <si>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</si>
  <si>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</si>
  <si>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</si>
  <si>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</si>
  <si>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</si>
  <si>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</si>
  <si>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</si>
  <si>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</si>
  <si>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</si>
  <si>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</si>
  <si>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</si>
  <si>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</si>
  <si>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</si>
  <si>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</si>
  <si>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</si>
  <si>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</si>
  <si>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</si>
  <si>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</si>
  <si>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</si>
  <si>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</si>
  <si>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</si>
  <si>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</si>
  <si>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</si>
  <si>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</si>
  <si>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</si>
  <si>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</si>
  <si>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</si>
  <si>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</si>
  <si>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</si>
  <si>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</si>
  <si>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</si>
  <si>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</si>
  <si>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</si>
  <si>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</si>
  <si>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</si>
  <si>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</si>
  <si>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</si>
  <si>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</si>
  <si>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</si>
  <si>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</si>
  <si>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</si>
  <si>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</si>
  <si>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</si>
  <si>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</si>
  <si>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</si>
  <si>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</si>
  <si>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</si>
  <si>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</si>
  <si>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</si>
  <si>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</si>
  <si>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</si>
  <si>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</si>
  <si>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</si>
  <si>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</si>
  <si>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</si>
  <si>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</si>
  <si>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</si>
  <si>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</si>
  <si>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</si>
  <si>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</si>
  <si>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</si>
  <si>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</si>
  <si>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</si>
  <si>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</si>
  <si>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</si>
  <si>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</si>
  <si>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</si>
  <si>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</si>
  <si>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</si>
  <si>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</si>
  <si>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</si>
  <si>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</si>
  <si>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</si>
  <si>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</si>
  <si>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</si>
  <si>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</si>
  <si>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</si>
  <si>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</si>
  <si>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</si>
  <si>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</si>
  <si>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</si>
  <si>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</si>
  <si>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</si>
  <si>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</si>
  <si>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</si>
  <si>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</si>
  <si>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</si>
  <si>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</si>
  <si>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</si>
  <si>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</si>
  <si>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</si>
  <si>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</si>
  <si>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</si>
  <si>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</si>
  <si>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</si>
  <si>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</si>
  <si>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</si>
  <si>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</si>
  <si>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</si>
  <si>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</si>
  <si>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</si>
  <si>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</si>
  <si>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</si>
  <si>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</si>
  <si>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</si>
  <si>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</si>
  <si>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</si>
  <si>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</si>
  <si>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</si>
  <si>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</si>
  <si>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</si>
  <si>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</si>
  <si>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</si>
  <si>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</si>
  <si>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</si>
  <si>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</si>
  <si>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</si>
  <si>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</si>
  <si>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</si>
  <si>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</si>
  <si>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</si>
  <si>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</si>
  <si>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</si>
  <si>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</si>
  <si>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</si>
  <si>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</si>
  <si>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</si>
  <si>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</si>
  <si>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</si>
  <si>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</si>
  <si>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</si>
  <si>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</si>
  <si>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</si>
  <si>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</si>
  <si>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</si>
  <si>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</si>
  <si>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</si>
  <si>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</si>
  <si>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</si>
  <si>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</si>
  <si>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</si>
  <si>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</si>
  <si>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</si>
  <si>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</si>
  <si>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</si>
  <si>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</si>
  <si>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</si>
  <si>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</si>
  <si>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</si>
  <si>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</si>
  <si>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</si>
  <si>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</si>
  <si>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</si>
  <si>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</si>
  <si>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</si>
  <si>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</si>
  <si>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</si>
  <si>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</si>
  <si>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</si>
  <si>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</si>
  <si>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</si>
  <si>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</si>
  <si>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</si>
  <si>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</si>
  <si>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</si>
  <si>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</si>
  <si>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</si>
  <si>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</si>
  <si>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</si>
  <si>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</si>
  <si>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</si>
  <si>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</si>
  <si>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</si>
  <si>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</si>
  <si>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</si>
  <si>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</si>
  <si>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</si>
  <si>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</si>
  <si>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</si>
  <si>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</si>
  <si>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</si>
  <si>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</si>
  <si>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</si>
  <si>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</si>
  <si>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</si>
  <si>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</si>
  <si>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</si>
  <si>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</si>
  <si>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</si>
  <si>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</si>
  <si>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</si>
  <si>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</si>
  <si>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</si>
  <si>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</si>
  <si>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</si>
  <si>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</si>
  <si>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</si>
  <si>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</si>
  <si>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</si>
  <si>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</si>
  <si>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</si>
  <si>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</si>
  <si>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</si>
  <si>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</si>
  <si>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</si>
  <si>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</si>
  <si>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</si>
  <si>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</si>
  <si>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</si>
  <si>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</si>
  <si>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</si>
  <si>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</si>
  <si>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</si>
  <si>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</si>
  <si>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</si>
  <si>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</si>
  <si>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</si>
  <si>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</si>
  <si>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</si>
  <si>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</si>
  <si>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</si>
  <si>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</si>
  <si>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</si>
  <si>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</si>
  <si>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</si>
  <si>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</si>
  <si>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</si>
  <si>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</si>
  <si>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</si>
  <si>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</si>
  <si>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</si>
  <si>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</si>
  <si>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</si>
  <si>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</si>
  <si>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</si>
  <si>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</si>
  <si>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</si>
  <si>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</si>
  <si>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</si>
  <si>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</si>
  <si>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</si>
  <si>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</si>
  <si>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</si>
  <si>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</si>
  <si>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</si>
  <si>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</si>
  <si>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</si>
  <si>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</si>
  <si>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</si>
  <si>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</si>
  <si>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</si>
  <si>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</si>
  <si>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</si>
  <si>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</si>
  <si>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</si>
  <si>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</si>
  <si>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</si>
  <si>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</si>
  <si>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</si>
  <si>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</si>
  <si>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</si>
  <si>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</si>
  <si>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</si>
  <si>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</si>
  <si>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</si>
  <si>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</si>
  <si>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</si>
  <si>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</si>
  <si>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</si>
  <si>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</si>
  <si>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</si>
  <si>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</si>
  <si>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</si>
  <si>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</si>
  <si>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</si>
  <si>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</si>
  <si>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</si>
  <si>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</si>
  <si>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</si>
  <si>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</si>
  <si>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</si>
  <si>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</si>
  <si>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</si>
  <si>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</si>
  <si>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</si>
  <si>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</si>
  <si>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</si>
  <si>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</si>
  <si>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</si>
  <si>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</si>
  <si>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</si>
  <si>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</si>
  <si>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</si>
  <si>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</si>
  <si>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</si>
  <si>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</si>
  <si>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</si>
  <si>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</si>
  <si>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</si>
  <si>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</si>
  <si>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</si>
  <si>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</si>
  <si>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</si>
  <si>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</si>
  <si>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</si>
  <si>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</si>
  <si>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</si>
  <si>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</si>
  <si>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</si>
  <si>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</si>
  <si>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</si>
  <si>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</si>
  <si>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</si>
  <si>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</si>
  <si>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</si>
  <si>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</si>
  <si>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</si>
  <si>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</si>
  <si>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</si>
  <si>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</si>
  <si>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</si>
  <si>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</si>
  <si>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</si>
  <si>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</si>
  <si>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</si>
  <si>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</si>
  <si>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</si>
  <si>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</si>
  <si>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</si>
  <si>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</si>
  <si>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</si>
  <si>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</si>
  <si>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</si>
  <si>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</si>
  <si>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</si>
  <si>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</si>
  <si>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</si>
  <si>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</si>
  <si>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</si>
  <si>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</si>
  <si>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</si>
  <si>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</si>
  <si>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</si>
  <si>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</si>
  <si>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</si>
  <si>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</si>
  <si>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</si>
  <si>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</si>
  <si>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</si>
  <si>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</si>
  <si>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</si>
  <si>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</si>
  <si>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</si>
  <si>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</si>
  <si>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</si>
  <si>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</si>
  <si>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</si>
  <si>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</si>
  <si>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</si>
  <si>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</si>
  <si>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</si>
  <si>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</si>
  <si>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</si>
  <si>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</si>
  <si>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</si>
  <si>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</si>
  <si>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</si>
  <si>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</si>
  <si>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</si>
  <si>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</si>
  <si>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</si>
  <si>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</si>
  <si>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</si>
  <si>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</si>
  <si>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</si>
  <si>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</si>
  <si>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</si>
  <si>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</si>
  <si>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</si>
  <si>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</si>
  <si>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</si>
  <si>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</si>
  <si>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</si>
  <si>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</si>
  <si>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</si>
  <si>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</si>
  <si>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</si>
  <si>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</si>
  <si>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</si>
  <si>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</si>
  <si>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</si>
  <si>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</si>
  <si>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</si>
  <si>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</si>
  <si>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</si>
  <si>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</si>
  <si>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</si>
  <si>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</si>
  <si>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</si>
  <si>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</si>
  <si>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</si>
  <si>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</si>
  <si>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</si>
  <si>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</si>
  <si>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</si>
  <si>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</si>
  <si>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</si>
  <si>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</si>
  <si>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</si>
  <si>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</si>
  <si>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</si>
  <si>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</si>
  <si>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</si>
  <si>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</si>
  <si>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</si>
  <si>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</si>
  <si>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</si>
  <si>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</si>
  <si>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</si>
  <si>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</si>
  <si>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</si>
  <si>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</si>
  <si>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</si>
  <si>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</si>
  <si>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</si>
  <si>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</si>
  <si>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</si>
  <si>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</si>
  <si>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</si>
  <si>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</si>
  <si>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</si>
  <si>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</si>
  <si>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</si>
  <si>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</si>
  <si>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</si>
  <si>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</si>
  <si>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</si>
  <si>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</si>
  <si>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</si>
  <si>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</si>
  <si>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</si>
  <si>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</si>
  <si>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</si>
  <si>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</si>
  <si>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</si>
  <si>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</si>
  <si>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</si>
  <si>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</si>
  <si>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</si>
  <si>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</si>
  <si>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</si>
  <si>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</si>
  <si>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</si>
  <si>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</si>
  <si>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</si>
  <si>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</si>
  <si>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</si>
  <si>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</si>
  <si>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</si>
  <si>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</si>
  <si>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</si>
  <si>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</si>
  <si>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</si>
  <si>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</si>
  <si>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</si>
  <si>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</si>
  <si>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</si>
  <si>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</si>
  <si>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</si>
  <si>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</si>
  <si>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</si>
  <si>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</si>
  <si>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</si>
  <si>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</si>
  <si>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</si>
  <si>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</si>
  <si>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</si>
  <si>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</si>
  <si>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</si>
  <si>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</si>
  <si>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</si>
  <si>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</si>
  <si>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</si>
  <si>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</si>
  <si>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</si>
  <si>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</si>
  <si>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</si>
  <si>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</si>
  <si>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</si>
  <si>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</si>
  <si>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</si>
  <si>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</si>
  <si>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</si>
  <si>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</si>
  <si>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</si>
  <si>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</si>
  <si>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</si>
  <si>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</si>
  <si>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</si>
  <si>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</si>
  <si>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</si>
  <si>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</si>
  <si>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</si>
  <si>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</si>
  <si>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</si>
  <si>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</si>
  <si>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</si>
  <si>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</si>
  <si>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</si>
  <si>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</si>
  <si>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</si>
  <si>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</si>
  <si>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</si>
  <si>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</si>
  <si>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</si>
  <si>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</si>
  <si>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</si>
  <si>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</si>
  <si>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</si>
  <si>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</si>
  <si>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</si>
  <si>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</si>
  <si>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</si>
  <si>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</si>
  <si>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</si>
  <si>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</si>
  <si>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</si>
  <si>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</si>
  <si>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</si>
  <si>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</si>
  <si>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</si>
  <si>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</si>
  <si>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</si>
  <si>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</si>
  <si>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</si>
  <si>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</si>
  <si>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</si>
  <si>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</si>
  <si>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</si>
  <si>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</si>
  <si>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</si>
  <si>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</si>
  <si>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</si>
  <si>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</si>
  <si>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</si>
  <si>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</si>
  <si>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</si>
  <si>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</si>
  <si>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</si>
  <si>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</si>
  <si>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</si>
  <si>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</si>
  <si>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</si>
  <si>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</si>
  <si>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</si>
  <si>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</si>
  <si>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</si>
  <si>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</si>
  <si>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</si>
  <si>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</si>
  <si>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</si>
  <si>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</si>
  <si>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</si>
  <si>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</si>
  <si>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</si>
  <si>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</si>
  <si>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</si>
  <si>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</si>
  <si>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</si>
  <si>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</si>
  <si>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</si>
  <si>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</si>
  <si>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</si>
  <si>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</si>
  <si>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</si>
  <si>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</si>
  <si>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</si>
  <si>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</si>
  <si>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</si>
  <si>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</si>
  <si>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</si>
  <si>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</si>
  <si>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</si>
  <si>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</si>
  <si>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</si>
  <si>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</si>
  <si>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</si>
  <si>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</si>
  <si>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</si>
  <si>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</si>
  <si>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</si>
  <si>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</si>
  <si>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</si>
  <si>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</si>
  <si>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</si>
  <si>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</si>
  <si>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</si>
  <si>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</si>
  <si>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</si>
  <si>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</si>
  <si>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</si>
  <si>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</si>
  <si>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</si>
  <si>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</si>
  <si>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</si>
  <si>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</si>
  <si>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</si>
  <si>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</si>
  <si>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</si>
  <si>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</si>
  <si>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</si>
  <si>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</si>
  <si>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</si>
  <si>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</si>
  <si>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</si>
  <si>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</si>
  <si>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</si>
  <si>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</si>
  <si>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</si>
  <si>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</si>
  <si>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</si>
  <si>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</si>
  <si>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</si>
  <si>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</si>
  <si>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</si>
  <si>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</si>
  <si>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</si>
  <si>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</si>
  <si>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</si>
  <si>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</si>
  <si>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</si>
  <si>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</si>
  <si>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</si>
  <si>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</si>
  <si>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</si>
  <si>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</si>
  <si>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</si>
  <si>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</si>
  <si>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</si>
  <si>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</si>
  <si>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</si>
  <si>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</si>
  <si>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</si>
  <si>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</si>
  <si>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</si>
  <si>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</si>
  <si>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</si>
  <si>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</si>
  <si>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</si>
  <si>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</si>
  <si>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</si>
  <si>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</si>
  <si>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</si>
  <si>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</si>
  <si>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</si>
  <si>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</si>
  <si>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</si>
  <si>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</si>
  <si>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</si>
  <si>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</si>
  <si>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</si>
  <si>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</si>
  <si>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</si>
  <si>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</si>
  <si>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</si>
  <si>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</si>
  <si>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</si>
  <si>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</si>
  <si>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</si>
  <si>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</si>
  <si>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</si>
  <si>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</si>
  <si>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</si>
  <si>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</si>
  <si>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</si>
  <si>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</si>
  <si>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</si>
  <si>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</si>
  <si>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</si>
  <si>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</si>
  <si>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</si>
  <si>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</si>
  <si>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</si>
  <si>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</si>
  <si>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</si>
  <si>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</si>
  <si>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</si>
  <si>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</si>
  <si>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</si>
  <si>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</si>
  <si>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</si>
  <si>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</si>
  <si>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</si>
  <si>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</si>
  <si>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</si>
  <si>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</si>
  <si>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</si>
  <si>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</si>
  <si>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</si>
  <si>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</si>
  <si>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</si>
  <si>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</si>
  <si>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</si>
  <si>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</si>
  <si>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</si>
  <si>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</si>
  <si>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</si>
  <si>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</si>
  <si>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</si>
  <si>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</si>
  <si>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</si>
  <si>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</si>
  <si>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</si>
  <si>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</si>
  <si>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</si>
  <si>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</si>
  <si>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</si>
  <si>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</si>
  <si>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</si>
  <si>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</si>
  <si>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</si>
  <si>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</si>
  <si>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</si>
  <si>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</si>
  <si>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</si>
  <si>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</si>
  <si>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</si>
  <si>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</si>
  <si>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</si>
  <si>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</si>
  <si>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</si>
  <si>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</si>
  <si>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</si>
  <si>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</si>
  <si>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</si>
  <si>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</si>
  <si>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</si>
  <si>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</si>
  <si>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</si>
  <si>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</si>
  <si>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</si>
  <si>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</si>
  <si>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</si>
  <si>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</si>
  <si>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</si>
  <si>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</si>
  <si>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</si>
  <si>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</si>
  <si>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</si>
  <si>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</si>
  <si>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</si>
  <si>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</si>
  <si>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</si>
  <si>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</si>
  <si>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</si>
  <si>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</si>
  <si>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</si>
  <si>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</si>
  <si>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</si>
  <si>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</si>
  <si>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</si>
  <si>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</si>
  <si>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</si>
  <si>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</si>
  <si>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</si>
  <si>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</si>
  <si>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</si>
  <si>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</si>
  <si>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</si>
  <si>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</si>
  <si>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</si>
  <si>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</si>
  <si>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</si>
  <si>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</si>
  <si>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</si>
  <si>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</si>
  <si>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</si>
  <si>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</si>
  <si>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</si>
  <si>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</si>
  <si>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</si>
  <si>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</si>
  <si>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</si>
  <si>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</si>
  <si>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</si>
  <si>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</si>
  <si>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</si>
  <si>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</si>
  <si>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</si>
  <si>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</si>
  <si>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</si>
  <si>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</si>
  <si>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</si>
  <si>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</si>
  <si>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</si>
  <si>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</si>
  <si>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</si>
  <si>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</si>
  <si>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</si>
  <si>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</si>
  <si>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</si>
  <si>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</si>
  <si>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</si>
  <si>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</si>
  <si>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</si>
  <si>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</si>
  <si>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</si>
  <si>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</si>
  <si>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</si>
  <si>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</si>
  <si>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</si>
  <si>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</si>
  <si>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</si>
  <si>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</si>
  <si>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</si>
  <si>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</si>
  <si>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</si>
  <si>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</si>
  <si>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</si>
  <si>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</si>
  <si>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</si>
  <si>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</si>
  <si>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</si>
  <si>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</si>
  <si>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</si>
  <si>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</si>
  <si>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</si>
  <si>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</si>
  <si>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</si>
  <si>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</si>
  <si>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</si>
  <si>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</si>
  <si>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</si>
  <si>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</si>
  <si>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</si>
  <si>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</si>
  <si>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</si>
  <si>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</si>
  <si>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</si>
  <si>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</si>
  <si>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</si>
  <si>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</si>
  <si>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</si>
  <si>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</si>
  <si>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</si>
  <si>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</si>
  <si>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</si>
  <si>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</si>
  <si>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</si>
  <si>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</si>
  <si>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</si>
  <si>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</si>
  <si>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</si>
  <si>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</si>
  <si>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</si>
  <si>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</si>
  <si>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</si>
  <si>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</si>
  <si>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</si>
  <si>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</si>
  <si>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</si>
  <si>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</si>
  <si>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</si>
  <si>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</si>
  <si>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</si>
  <si>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</si>
  <si>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</si>
  <si>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</si>
  <si>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</si>
  <si>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</si>
  <si>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</si>
  <si>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</si>
  <si>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</si>
  <si>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</si>
  <si>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</si>
  <si>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</si>
  <si>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</si>
  <si>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</si>
  <si>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</si>
  <si>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</si>
  <si>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</si>
  <si>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</si>
  <si>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</si>
  <si>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</si>
  <si>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</si>
  <si>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</si>
  <si>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</si>
  <si>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</si>
  <si>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</si>
  <si>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</si>
  <si>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</si>
  <si>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</si>
  <si>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</si>
  <si>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</si>
  <si>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</si>
  <si>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</si>
  <si>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</si>
  <si>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</si>
  <si>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</si>
  <si>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</si>
  <si>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</si>
  <si>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</si>
  <si>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</si>
  <si>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</si>
  <si>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</si>
  <si>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</si>
  <si>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</si>
  <si>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</si>
  <si>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</si>
  <si>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</si>
  <si>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</si>
  <si>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</si>
  <si>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</si>
  <si>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</si>
  <si>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</si>
  <si>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</si>
  <si>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</si>
  <si>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</si>
  <si>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</si>
  <si>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</si>
  <si>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</si>
  <si>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</si>
  <si>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</si>
  <si>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</si>
  <si>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</si>
  <si>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</si>
  <si>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</si>
  <si>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</si>
  <si>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</si>
  <si>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</si>
  <si>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</si>
  <si>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</si>
  <si>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</si>
  <si>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</si>
  <si>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</si>
  <si>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</si>
  <si>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</si>
  <si>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</si>
  <si>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</si>
  <si>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</si>
  <si>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</si>
  <si>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</si>
  <si>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</si>
  <si>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</si>
  <si>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</si>
  <si>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</si>
  <si>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</si>
  <si>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</si>
  <si>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</si>
  <si>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</si>
  <si>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</si>
  <si>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</si>
  <si>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</si>
  <si>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</si>
  <si>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</si>
  <si>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</si>
  <si>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</si>
  <si>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</si>
  <si>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</si>
  <si>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</si>
  <si>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</si>
  <si>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</si>
  <si>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</si>
  <si>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</si>
  <si>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</si>
  <si>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</si>
  <si>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</si>
  <si>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</si>
  <si>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</si>
  <si>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</si>
  <si>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</si>
  <si>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</si>
  <si>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</si>
  <si>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</si>
  <si>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</si>
  <si>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</si>
  <si>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</si>
  <si>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</si>
  <si>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</si>
  <si>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</si>
  <si>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</si>
  <si>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</si>
  <si>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</si>
  <si>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</si>
  <si>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</si>
  <si>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</si>
  <si>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</si>
  <si>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</si>
  <si>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</si>
  <si>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</si>
  <si>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</si>
  <si>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</si>
  <si>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</si>
  <si>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</si>
  <si>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</si>
  <si>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</si>
  <si>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</si>
  <si>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</si>
  <si>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</si>
  <si>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</si>
  <si>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</si>
  <si>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</si>
  <si>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</si>
  <si>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</si>
  <si>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</si>
  <si>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</si>
  <si>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</si>
  <si>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</si>
  <si>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</si>
  <si>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</si>
  <si>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</si>
  <si>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</si>
  <si>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</si>
  <si>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</si>
  <si>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</si>
  <si>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</si>
  <si>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</si>
  <si>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</si>
  <si>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</si>
  <si>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</si>
  <si>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</si>
  <si>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</si>
  <si>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</si>
  <si>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</si>
  <si>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</si>
  <si>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</si>
  <si>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</si>
  <si>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</si>
  <si>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</si>
  <si>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</si>
  <si>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</si>
  <si>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</si>
  <si>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</si>
  <si>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</si>
  <si>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</si>
  <si>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</si>
  <si>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</si>
  <si>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</si>
  <si>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</si>
  <si>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</si>
  <si>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</si>
  <si>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</si>
  <si>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</si>
  <si>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</si>
  <si>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</si>
  <si>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</si>
  <si>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</si>
  <si>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</si>
  <si>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</si>
  <si>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</si>
  <si>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</si>
  <si>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</si>
  <si>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</si>
  <si>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</si>
  <si>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</si>
  <si>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</si>
  <si>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</si>
  <si>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</si>
  <si>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</si>
  <si>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</si>
  <si>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</si>
  <si>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</si>
  <si>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</si>
  <si>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</si>
  <si>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</si>
  <si>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</si>
  <si>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</si>
  <si>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</si>
  <si>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</si>
  <si>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</si>
  <si>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</si>
  <si>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</si>
  <si>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</si>
  <si>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</si>
  <si>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</si>
  <si>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</si>
  <si>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</si>
  <si>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</si>
  <si>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</si>
  <si>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</si>
  <si>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</si>
  <si>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</si>
  <si>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</si>
  <si>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</si>
  <si>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</si>
  <si>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</si>
  <si>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</si>
  <si>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</si>
  <si>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</si>
  <si>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</si>
  <si>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</si>
  <si>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</si>
  <si>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</si>
  <si>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</si>
  <si>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</si>
  <si>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</si>
  <si>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</si>
  <si>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</si>
  <si>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</si>
  <si>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</si>
  <si>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</si>
  <si>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</si>
  <si>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</si>
  <si>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</si>
  <si>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</si>
  <si>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</si>
  <si>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</si>
  <si>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</si>
  <si>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</si>
  <si>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</si>
  <si>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</si>
  <si>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</si>
  <si>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</si>
  <si>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</si>
  <si>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</si>
  <si>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</si>
  <si>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</si>
  <si>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</si>
  <si>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</si>
  <si>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</si>
  <si>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</si>
  <si>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</si>
  <si>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</si>
  <si>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</si>
  <si>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</si>
  <si>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</si>
  <si>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</si>
  <si>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</si>
  <si>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</si>
  <si>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</si>
  <si>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</si>
  <si>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</si>
  <si>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</si>
  <si>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</si>
  <si>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</si>
  <si>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</si>
  <si>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</si>
  <si>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</si>
  <si>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</si>
  <si>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</si>
  <si>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</si>
  <si>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</si>
  <si>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</si>
  <si>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</si>
  <si>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</si>
  <si>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</si>
  <si>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</si>
  <si>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</si>
  <si>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</si>
  <si>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</si>
  <si>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</si>
  <si>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</si>
  <si>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</si>
  <si>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</si>
  <si>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</si>
  <si>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</si>
  <si>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</si>
  <si>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</si>
  <si>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</si>
  <si>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</si>
  <si>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</si>
  <si>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</si>
  <si>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</si>
  <si>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</si>
  <si>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</si>
  <si>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</si>
  <si>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</si>
  <si>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</si>
  <si>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</si>
  <si>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</si>
  <si>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</si>
  <si>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</si>
  <si>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</si>
  <si>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</si>
  <si>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</si>
  <si>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</si>
  <si>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</si>
  <si>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</si>
  <si>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</si>
  <si>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</si>
  <si>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</si>
  <si>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</si>
  <si>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</si>
  <si>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</si>
  <si>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</si>
  <si>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</si>
  <si>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</si>
  <si>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</si>
  <si>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</si>
  <si>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</si>
  <si>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</si>
  <si>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</si>
  <si>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</si>
  <si>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</si>
  <si>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</si>
  <si>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</si>
  <si>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</si>
  <si>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</si>
  <si>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</si>
  <si>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</si>
  <si>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</si>
  <si>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</si>
  <si>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</si>
  <si>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</si>
  <si>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</si>
  <si>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</si>
  <si>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</si>
  <si>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</si>
  <si>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</si>
  <si>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</si>
  <si>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</si>
  <si>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</si>
  <si>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</si>
  <si>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</si>
  <si>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</si>
  <si>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</si>
  <si>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</si>
  <si>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</si>
  <si>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</si>
  <si>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</si>
  <si>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</si>
  <si>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</si>
  <si>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</si>
  <si>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</si>
  <si>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</si>
  <si>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</si>
  <si>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</si>
  <si>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</si>
  <si>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</si>
  <si>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</si>
  <si>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</si>
  <si>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</si>
  <si>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</si>
  <si>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</si>
  <si>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</si>
  <si>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</si>
  <si>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</si>
  <si>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</si>
  <si>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</si>
  <si>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</si>
  <si>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</si>
  <si>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</si>
  <si>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</si>
  <si>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</si>
  <si>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</si>
  <si>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</si>
  <si>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</si>
  <si>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</si>
  <si>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</si>
  <si>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</si>
  <si>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</si>
  <si>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</si>
  <si>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</si>
  <si>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</si>
  <si>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</si>
  <si>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</si>
  <si>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</si>
  <si>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</si>
  <si>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</si>
  <si>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</si>
  <si>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</si>
  <si>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</si>
  <si>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</si>
  <si>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</si>
  <si>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</si>
  <si>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</si>
  <si>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</si>
  <si>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</si>
  <si>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</si>
  <si>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</si>
  <si>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</si>
  <si>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</si>
  <si>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</si>
  <si>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</si>
  <si>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</si>
  <si>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</si>
  <si>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</si>
  <si>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</si>
  <si>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</si>
  <si>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</si>
  <si>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</si>
  <si>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</si>
  <si>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</si>
  <si>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</si>
  <si>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</si>
  <si>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</si>
  <si>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</si>
  <si>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</si>
  <si>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</si>
  <si>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</si>
  <si>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</si>
  <si>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</si>
  <si>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</si>
  <si>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</si>
  <si>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</si>
  <si>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</si>
  <si>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</si>
  <si>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</si>
  <si>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</si>
  <si>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</si>
  <si>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</si>
  <si>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</si>
  <si>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</si>
  <si>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</si>
  <si>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</si>
  <si>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</si>
  <si>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</si>
  <si>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</si>
  <si>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</si>
  <si>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</si>
  <si>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</si>
  <si>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</si>
  <si>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</si>
  <si>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</si>
  <si>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</si>
  <si>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</si>
  <si>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</si>
  <si>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</si>
  <si>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</si>
  <si>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</si>
  <si>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</si>
  <si>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</si>
  <si>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</si>
  <si>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</si>
  <si>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</si>
  <si>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</si>
  <si>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</si>
  <si>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</si>
  <si>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</si>
  <si>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</si>
  <si>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</si>
  <si>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</si>
  <si>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</si>
  <si>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</si>
  <si>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</si>
  <si>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</si>
  <si>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</si>
  <si>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</si>
  <si>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</si>
  <si>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</si>
  <si>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</si>
  <si>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</si>
  <si>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</si>
  <si>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</si>
  <si>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</si>
  <si>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</si>
  <si>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</si>
  <si>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</si>
  <si>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</si>
  <si>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</si>
  <si>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</si>
  <si>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</si>
  <si>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</si>
  <si>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</si>
  <si>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</si>
  <si>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</si>
  <si>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</si>
  <si>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</si>
  <si>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</si>
  <si>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</si>
  <si>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</si>
  <si>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</si>
  <si>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</si>
  <si>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</si>
  <si>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</si>
  <si>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</si>
  <si>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</si>
  <si>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</si>
  <si>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</si>
  <si>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</si>
  <si>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</si>
  <si>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</si>
  <si>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</si>
  <si>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</si>
  <si>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</si>
  <si>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</si>
  <si>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</si>
  <si>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</si>
  <si>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</si>
  <si>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</si>
  <si>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</si>
  <si>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</si>
  <si>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</si>
  <si>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</si>
  <si>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</si>
  <si>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</si>
  <si>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</si>
  <si>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</si>
  <si>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</si>
  <si>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</si>
  <si>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</si>
  <si>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</si>
  <si>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</si>
  <si>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</si>
  <si>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</si>
  <si>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</si>
  <si>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</si>
  <si>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</si>
  <si>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</si>
  <si>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</si>
  <si>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</si>
  <si>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</si>
  <si>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</si>
  <si>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</si>
  <si>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</si>
  <si>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</si>
  <si>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</si>
  <si>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</si>
  <si>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</si>
  <si>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</si>
  <si>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</si>
  <si>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</si>
  <si>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</si>
  <si>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</si>
  <si>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</si>
  <si>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</si>
  <si>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</si>
  <si>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</si>
  <si>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</si>
  <si>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</si>
  <si>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</si>
  <si>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</si>
  <si>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</si>
  <si>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</si>
  <si>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</si>
  <si>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</si>
  <si>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</si>
  <si>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</si>
  <si>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</si>
  <si>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</si>
  <si>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</si>
  <si>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</si>
  <si>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</si>
  <si>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</si>
  <si>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</si>
  <si>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</si>
  <si>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</si>
  <si>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</si>
  <si>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</si>
  <si>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</si>
  <si>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</si>
  <si>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</si>
  <si>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</si>
  <si>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</si>
  <si>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</si>
  <si>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</si>
  <si>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</si>
  <si>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</si>
  <si>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</si>
  <si>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</si>
  <si>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</si>
  <si>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</si>
  <si>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</si>
  <si>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</si>
  <si>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</si>
  <si>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</si>
  <si>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</si>
  <si>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</si>
  <si>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</si>
  <si>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</si>
  <si>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</si>
  <si>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</si>
  <si>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</si>
  <si>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</si>
  <si>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</si>
  <si>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</si>
  <si>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</si>
  <si>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</si>
  <si>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</si>
  <si>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</si>
  <si>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</si>
  <si>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</si>
  <si>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</si>
  <si>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</si>
  <si>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</si>
  <si>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</si>
  <si>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</si>
  <si>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</si>
  <si>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</si>
  <si>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</si>
  <si>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</si>
  <si>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</si>
  <si>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</si>
  <si>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</si>
  <si>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</si>
  <si>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</si>
  <si>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</si>
  <si>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</si>
  <si>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</si>
  <si>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</si>
  <si>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</si>
  <si>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</si>
  <si>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</si>
  <si>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</si>
  <si>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</si>
  <si>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</si>
  <si>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</si>
  <si>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</si>
  <si>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</si>
  <si>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</si>
  <si>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</si>
  <si>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</si>
  <si>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</si>
  <si>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</si>
  <si>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</si>
  <si>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</si>
  <si>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</si>
  <si>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</si>
  <si>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</si>
  <si>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</si>
  <si>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</si>
  <si>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</si>
  <si>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</si>
  <si>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</si>
  <si>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</si>
  <si>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</si>
  <si>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</si>
  <si>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</si>
  <si>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</si>
  <si>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</si>
  <si>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</si>
  <si>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</si>
  <si>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</si>
  <si>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</si>
  <si>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</si>
  <si>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</si>
  <si>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</si>
  <si>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</si>
  <si>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</si>
  <si>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</si>
  <si>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</si>
  <si>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</si>
  <si>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</si>
  <si>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</si>
  <si>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</si>
  <si>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</si>
  <si>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</si>
  <si>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</si>
  <si>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</si>
  <si>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</si>
  <si>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</si>
  <si>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</si>
  <si>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</si>
  <si>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</si>
  <si>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</si>
  <si>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</si>
  <si>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</si>
  <si>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</si>
  <si>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</si>
  <si>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</si>
  <si>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</si>
  <si>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</si>
  <si>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</si>
  <si>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</si>
  <si>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</si>
  <si>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</si>
  <si>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</si>
  <si>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</si>
  <si>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</si>
  <si>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</si>
  <si>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</si>
  <si>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</si>
  <si>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</si>
  <si>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</si>
  <si>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</si>
  <si>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</si>
  <si>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</si>
  <si>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</si>
  <si>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</si>
  <si>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</si>
  <si>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</si>
  <si>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</si>
  <si>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</si>
  <si>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</si>
  <si>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</si>
  <si>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</si>
  <si>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</si>
  <si>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</si>
  <si>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</si>
  <si>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</si>
  <si>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</si>
  <si>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</si>
  <si>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</si>
  <si>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</si>
  <si>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</si>
  <si>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</si>
  <si>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</si>
  <si>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</si>
  <si>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</si>
  <si>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</si>
  <si>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</si>
  <si>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</si>
  <si>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</si>
  <si>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</si>
  <si>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</si>
  <si>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</si>
  <si>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</si>
  <si>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</si>
  <si>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</si>
  <si>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</si>
  <si>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</si>
  <si>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</si>
  <si>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</si>
  <si>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</si>
  <si>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</si>
  <si>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</si>
  <si>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</si>
  <si>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</si>
  <si>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</si>
  <si>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</si>
  <si>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</si>
  <si>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</si>
  <si>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</si>
  <si>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</si>
  <si>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</si>
  <si>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</si>
  <si>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</si>
  <si>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</si>
  <si>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</si>
  <si>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</si>
  <si>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</si>
  <si>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</si>
  <si>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</si>
  <si>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</si>
  <si>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</si>
  <si>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</si>
  <si>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</si>
  <si>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</si>
  <si>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</si>
  <si>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</si>
  <si>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</si>
  <si>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</si>
  <si>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</si>
  <si>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</si>
  <si>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</si>
  <si>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</si>
  <si>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</si>
  <si>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</si>
  <si>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</si>
  <si>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</si>
  <si>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</si>
  <si>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</si>
  <si>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</si>
  <si>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</si>
  <si>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</si>
  <si>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</si>
  <si>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</si>
  <si>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</si>
  <si>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</si>
  <si>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</si>
  <si>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</si>
  <si>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</si>
  <si>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</si>
  <si>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</si>
  <si>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</si>
  <si>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</si>
  <si>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</si>
  <si>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</si>
  <si>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</si>
  <si>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</si>
  <si>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</si>
  <si>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</si>
  <si>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</si>
  <si>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</si>
  <si>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</si>
  <si>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</si>
  <si>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</si>
  <si>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</si>
  <si>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</si>
  <si>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</si>
  <si>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</si>
  <si>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</si>
  <si>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</si>
  <si>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</si>
  <si>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</si>
  <si>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</si>
  <si>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</si>
  <si>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</si>
  <si>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</si>
  <si>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</si>
  <si>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</si>
  <si>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</si>
  <si>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</si>
  <si>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</si>
  <si>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</si>
  <si>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</si>
  <si>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</si>
  <si>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</si>
  <si>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</si>
  <si>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</si>
  <si>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</si>
  <si>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</si>
  <si>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</si>
  <si>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</si>
  <si>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</si>
  <si>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</si>
  <si>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</si>
  <si>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</si>
  <si>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</si>
  <si>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</si>
  <si>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</si>
  <si>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</si>
  <si>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</si>
  <si>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</si>
  <si>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</si>
  <si>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</si>
  <si>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</si>
  <si>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</si>
  <si>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</si>
  <si>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</si>
  <si>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</si>
  <si>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</si>
  <si>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</si>
  <si>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</si>
  <si>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</si>
  <si>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</si>
  <si>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</si>
  <si>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</si>
  <si>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</si>
  <si>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</si>
  <si>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</si>
  <si>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</si>
  <si>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</si>
  <si>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</si>
  <si>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</si>
  <si>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</si>
  <si>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</si>
  <si>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</si>
  <si>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</si>
  <si>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</si>
  <si>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</si>
  <si>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</si>
  <si>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</si>
  <si>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</si>
  <si>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</si>
  <si>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</si>
  <si>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</si>
  <si>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</si>
  <si>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</si>
  <si>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</si>
  <si>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</si>
  <si>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</si>
  <si>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</si>
  <si>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</si>
  <si>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</si>
  <si>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</si>
  <si>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</si>
  <si>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</si>
  <si>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</si>
  <si>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</si>
  <si>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</si>
  <si>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</si>
  <si>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</si>
  <si>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</si>
  <si>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</si>
  <si>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</si>
  <si>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</si>
  <si>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</si>
  <si>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</si>
  <si>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</si>
  <si>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</si>
  <si>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</si>
  <si>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</si>
  <si>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</si>
  <si>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</si>
  <si>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</si>
  <si>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</si>
  <si>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</si>
  <si>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</si>
  <si>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</si>
  <si>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</si>
  <si>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</si>
  <si>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</si>
  <si>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</si>
  <si>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</si>
  <si>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</si>
  <si>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</si>
  <si>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</si>
  <si>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</si>
  <si>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</si>
  <si>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</si>
  <si>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</si>
  <si>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</si>
  <si>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</si>
  <si>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</si>
  <si>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</si>
  <si>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</si>
  <si>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</si>
  <si>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</si>
  <si>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</si>
  <si>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</si>
  <si>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</si>
  <si>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</si>
  <si>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</si>
  <si>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</si>
  <si>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</si>
  <si>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</si>
  <si>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</si>
  <si>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</si>
  <si>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</si>
  <si>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</si>
  <si>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</si>
  <si>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</si>
  <si>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</si>
  <si>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</si>
  <si>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</si>
  <si>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</si>
  <si>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</si>
  <si>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</si>
  <si>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</si>
  <si>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</si>
  <si>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</si>
  <si>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</si>
  <si>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</si>
  <si>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</si>
  <si>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</si>
  <si>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</si>
  <si>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</si>
  <si>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</si>
  <si>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</si>
  <si>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</si>
  <si>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</si>
  <si>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</si>
  <si>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</si>
  <si>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</si>
  <si>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</si>
  <si>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</si>
  <si>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</si>
  <si>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</si>
  <si>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</si>
  <si>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</si>
  <si>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</si>
  <si>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</si>
  <si>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</si>
  <si>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</si>
  <si>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</si>
  <si>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</si>
  <si>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</si>
  <si>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</si>
  <si>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</si>
  <si>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</si>
  <si>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</si>
  <si>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</si>
  <si>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</si>
  <si>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</si>
  <si>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</si>
  <si>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</si>
  <si>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</si>
  <si>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</si>
  <si>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</si>
  <si>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</si>
  <si>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</si>
  <si>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</si>
  <si>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</si>
  <si>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</si>
  <si>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</si>
  <si>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</si>
  <si>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</si>
  <si>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</si>
  <si>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</si>
  <si>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</si>
  <si>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</si>
  <si>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</si>
  <si>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</si>
  <si>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</si>
  <si>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</si>
  <si>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</si>
  <si>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</si>
  <si>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</si>
  <si>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</si>
  <si>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</si>
  <si>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</si>
  <si>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</si>
  <si>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</si>
  <si>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</si>
  <si>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</si>
  <si>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</si>
  <si>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</si>
  <si>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</si>
  <si>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</si>
  <si>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</si>
  <si>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</si>
  <si>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</si>
  <si>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</si>
  <si>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</si>
  <si>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</si>
  <si>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</si>
  <si>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</si>
  <si>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</si>
  <si>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</si>
  <si>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</si>
  <si>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</si>
  <si>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</si>
  <si>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</si>
  <si>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</si>
  <si>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</si>
  <si>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</si>
  <si>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</si>
  <si>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</si>
  <si>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</si>
  <si>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</si>
  <si>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</si>
  <si>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</si>
  <si>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</si>
  <si>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</si>
  <si>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</si>
  <si>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</si>
  <si>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</si>
  <si>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</si>
  <si>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</si>
  <si>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</si>
  <si>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</si>
  <si>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</si>
  <si>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</si>
  <si>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</si>
  <si>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</si>
  <si>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</si>
  <si>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</si>
  <si>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</si>
  <si>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</si>
  <si>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</si>
  <si>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</si>
  <si>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</si>
  <si>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</si>
  <si>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</si>
  <si>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</si>
  <si>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</si>
  <si>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</si>
  <si>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</si>
  <si>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</si>
  <si>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</si>
  <si>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</si>
  <si>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</si>
  <si>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</si>
  <si>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</si>
  <si>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</si>
  <si>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</si>
  <si>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</si>
  <si>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</si>
  <si>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</si>
  <si>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</si>
  <si>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</si>
  <si>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</si>
  <si>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</si>
  <si>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</si>
  <si>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</si>
  <si>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</si>
  <si>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</si>
  <si>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</si>
  <si>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</si>
  <si>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</si>
  <si>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</si>
  <si>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</si>
  <si>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</si>
  <si>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</si>
  <si>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</si>
  <si>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</si>
  <si>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</si>
  <si>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</si>
  <si>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</si>
  <si>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</si>
  <si>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</si>
  <si>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</si>
  <si>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</si>
  <si>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</si>
  <si>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</si>
  <si>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</si>
  <si>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</si>
  <si>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</si>
  <si>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</si>
  <si>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</si>
  <si>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</si>
  <si>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</si>
  <si>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</si>
  <si>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</si>
  <si>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</si>
  <si>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</si>
  <si>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</si>
  <si>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</si>
  <si>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</si>
  <si>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</si>
  <si>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</si>
  <si>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</si>
  <si>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</si>
  <si>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</si>
  <si>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</si>
  <si>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</si>
  <si>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</si>
  <si>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</si>
  <si>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</si>
  <si>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</si>
  <si>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</si>
  <si>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</si>
  <si>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</si>
  <si>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</si>
  <si>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</si>
  <si>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</si>
  <si>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</si>
  <si>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</si>
  <si>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</si>
  <si>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</si>
  <si>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</si>
  <si>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</si>
  <si>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</si>
  <si>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</si>
  <si>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</si>
  <si>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</si>
  <si>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</si>
  <si>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</si>
  <si>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</si>
  <si>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</si>
  <si>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</si>
  <si>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</si>
  <si>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</si>
  <si>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</si>
  <si>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</si>
  <si>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</si>
  <si>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</si>
  <si>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</si>
  <si>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</si>
  <si>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</si>
  <si>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</si>
  <si>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</si>
  <si>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</si>
  <si>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</si>
  <si>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</si>
  <si>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</si>
  <si>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</si>
  <si>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</si>
  <si>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</si>
  <si>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</si>
  <si>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</si>
  <si>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</si>
  <si>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</si>
  <si>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</si>
  <si>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</si>
  <si>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</si>
  <si>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</si>
  <si>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</si>
  <si>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</si>
  <si>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</si>
  <si>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</si>
  <si>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</si>
  <si>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</si>
  <si>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</si>
  <si>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</si>
  <si>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</si>
  <si>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</si>
  <si>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</si>
  <si>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</si>
  <si>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</si>
  <si>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</si>
  <si>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</si>
  <si>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</si>
  <si>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</si>
  <si>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</si>
  <si>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</si>
  <si>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</si>
  <si>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</si>
  <si>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</si>
  <si>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</si>
  <si>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</si>
  <si>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</si>
  <si>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</si>
  <si>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</si>
  <si>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</si>
  <si>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</si>
  <si>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</si>
  <si>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</si>
  <si>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</si>
  <si>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</si>
  <si>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</si>
  <si>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</si>
  <si>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</si>
  <si>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</si>
  <si>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</si>
  <si>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</si>
  <si>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</si>
  <si>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</si>
  <si>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</si>
  <si>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</si>
  <si>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</si>
  <si>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</si>
  <si>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</si>
  <si>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</si>
  <si>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</si>
  <si>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</si>
  <si>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</si>
  <si>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</si>
  <si>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</si>
  <si>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</si>
  <si>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</si>
  <si>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</si>
  <si>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</si>
  <si>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</si>
  <si>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</si>
  <si>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</si>
  <si>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</si>
  <si>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</si>
  <si>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</si>
  <si>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</si>
  <si>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</si>
  <si>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</si>
  <si>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</si>
  <si>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</si>
  <si>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</si>
  <si>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</si>
  <si>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</si>
  <si>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</si>
  <si>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</si>
  <si>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</si>
  <si>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</si>
  <si>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</si>
  <si>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</si>
  <si>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</si>
  <si>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</si>
  <si>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</si>
  <si>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</si>
  <si>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</si>
  <si>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</si>
  <si>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</si>
  <si>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</si>
  <si>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</si>
  <si>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</si>
  <si>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</si>
  <si>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</si>
  <si>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</si>
  <si>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</si>
  <si>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</si>
  <si>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</si>
  <si>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</si>
  <si>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</si>
  <si>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</si>
  <si>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</si>
  <si>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</si>
  <si>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</si>
  <si>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</si>
  <si>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</si>
  <si>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</si>
  <si>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</si>
  <si>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</si>
  <si>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</si>
  <si>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</si>
  <si>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</si>
  <si>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</si>
  <si>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</si>
  <si>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</si>
  <si>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</si>
  <si>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</si>
  <si>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</si>
  <si>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</si>
  <si>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</si>
  <si>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</si>
  <si>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</si>
  <si>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</si>
  <si>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</si>
  <si>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</si>
  <si>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</si>
  <si>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</si>
  <si>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</si>
  <si>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</si>
  <si>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</si>
  <si>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</si>
  <si>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</si>
  <si>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</si>
  <si>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</si>
  <si>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</si>
  <si>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</si>
  <si>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</si>
  <si>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</si>
  <si>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</si>
  <si>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</si>
  <si>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</si>
  <si>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</si>
  <si>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</si>
  <si>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</si>
  <si>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</si>
  <si>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</si>
  <si>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</si>
  <si>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</si>
  <si>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</si>
  <si>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</si>
  <si>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</si>
  <si>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</si>
  <si>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</si>
  <si>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</si>
  <si>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</si>
  <si>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</si>
  <si>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</si>
  <si>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</si>
  <si>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</si>
  <si>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</si>
  <si>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</si>
  <si>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</si>
  <si>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</si>
  <si>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</si>
  <si>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</si>
  <si>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</si>
  <si>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</si>
  <si>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</si>
  <si>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</si>
  <si>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</si>
  <si>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</si>
  <si>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</si>
  <si>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</si>
  <si>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</si>
  <si>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</si>
  <si>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</si>
  <si>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</si>
  <si>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</si>
  <si>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</si>
  <si>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</si>
  <si>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</si>
  <si>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</si>
  <si>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</si>
  <si>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</si>
  <si>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</si>
  <si>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</si>
  <si>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</si>
  <si>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</si>
  <si>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</si>
  <si>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</si>
  <si>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</si>
  <si>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</si>
  <si>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</si>
  <si>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</si>
  <si>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</si>
  <si>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</si>
  <si>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</si>
  <si>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</si>
  <si>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</si>
  <si>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</si>
  <si>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</si>
  <si>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</si>
  <si>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</si>
  <si>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</si>
  <si>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</si>
  <si>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</si>
  <si>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</si>
  <si>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</si>
  <si>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</si>
  <si>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</si>
  <si>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</si>
  <si>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</si>
  <si>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</si>
  <si>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</si>
  <si>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</si>
  <si>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</si>
  <si>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</si>
  <si>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</si>
  <si>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</si>
  <si>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</si>
  <si>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</si>
  <si>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</si>
  <si>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</si>
  <si>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</si>
  <si>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</si>
  <si>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</si>
  <si>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</si>
  <si>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</si>
  <si>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</si>
  <si>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</si>
  <si>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</si>
  <si>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</si>
  <si>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</si>
  <si>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</si>
  <si>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</si>
  <si>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</si>
  <si>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</si>
  <si>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</si>
  <si>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</si>
  <si>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</si>
  <si>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</si>
  <si>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</si>
  <si>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</si>
  <si>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</si>
  <si>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</si>
  <si>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</si>
  <si>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</si>
  <si>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</si>
  <si>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</si>
  <si>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</si>
  <si>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</si>
  <si>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</si>
  <si>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</si>
  <si>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</si>
  <si>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</si>
  <si>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</si>
  <si>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</si>
  <si>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</si>
  <si>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</si>
  <si>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</si>
  <si>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</si>
  <si>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</si>
  <si>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</si>
  <si>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</si>
  <si>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</si>
  <si>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</si>
  <si>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</si>
  <si>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</si>
  <si>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</si>
  <si>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</si>
  <si>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</si>
  <si>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</si>
  <si>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</si>
  <si>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</si>
  <si>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</si>
  <si>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</si>
  <si>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</si>
  <si>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</si>
  <si>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</si>
  <si>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</si>
  <si>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</si>
  <si>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</si>
  <si>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</si>
  <si>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</si>
  <si>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</si>
  <si>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</si>
  <si>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</si>
  <si>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</si>
  <si>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</si>
  <si>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</si>
  <si>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</si>
  <si>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</si>
  <si>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</si>
  <si>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</si>
  <si>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</si>
  <si>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</si>
  <si>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</si>
  <si>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</si>
  <si>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</si>
  <si>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</si>
  <si>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</si>
  <si>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</si>
  <si>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</si>
  <si>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</si>
  <si>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</si>
  <si>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</si>
  <si>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</si>
  <si>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</si>
  <si>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</si>
  <si>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</si>
  <si>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</si>
  <si>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</si>
  <si>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</si>
  <si>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</si>
  <si>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</si>
  <si>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</si>
  <si>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</si>
  <si>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</si>
  <si>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</si>
  <si>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</si>
  <si>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</si>
  <si>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</si>
  <si>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</si>
  <si>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</si>
  <si>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</si>
  <si>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</si>
  <si>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</si>
  <si>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</si>
  <si>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</si>
  <si>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</si>
  <si>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</si>
  <si>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</si>
  <si>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</si>
  <si>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</si>
  <si>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</si>
  <si>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</si>
  <si>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</si>
  <si>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</si>
  <si>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</si>
  <si>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</si>
  <si>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</si>
  <si>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</si>
  <si>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</si>
  <si>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</si>
  <si>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</si>
  <si>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</si>
  <si>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</si>
  <si>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</si>
  <si>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</si>
  <si>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</si>
  <si>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</si>
  <si>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</si>
  <si>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</si>
  <si>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</si>
  <si>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</si>
  <si>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</si>
  <si>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</si>
  <si>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</si>
  <si>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</si>
  <si>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</si>
  <si>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</si>
  <si>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</si>
  <si>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</si>
  <si>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</si>
  <si>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</si>
  <si>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</si>
  <si>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</si>
  <si>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</si>
  <si>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</si>
  <si>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</si>
  <si>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</si>
  <si>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</si>
  <si>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</si>
  <si>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</si>
  <si>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</si>
  <si>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</si>
  <si>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</si>
  <si>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</si>
  <si>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</si>
  <si>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</si>
  <si>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</si>
  <si>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</si>
  <si>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</si>
  <si>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</si>
  <si>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</si>
  <si>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</si>
  <si>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</si>
  <si>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</si>
  <si>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</si>
  <si>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</si>
  <si>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</si>
  <si>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</si>
  <si>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</si>
  <si>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</si>
  <si>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</si>
  <si>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</si>
  <si>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</si>
  <si>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</si>
  <si>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</si>
  <si>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</si>
  <si>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</si>
  <si>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</si>
  <si>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</si>
  <si>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</si>
  <si>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</si>
  <si>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</si>
  <si>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</si>
  <si>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</si>
  <si>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</si>
  <si>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</si>
  <si>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</si>
  <si>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</si>
  <si>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</si>
  <si>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</si>
  <si>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</si>
  <si>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</si>
  <si>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</si>
  <si>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</si>
  <si>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</si>
  <si>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</si>
  <si>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</si>
  <si>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</si>
  <si>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</si>
  <si>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</si>
  <si>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</si>
  <si>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</si>
  <si>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</si>
  <si>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</si>
  <si>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</si>
  <si>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</si>
  <si>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</si>
  <si>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</si>
  <si>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</si>
  <si>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</si>
  <si>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</si>
  <si>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</si>
  <si>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</si>
  <si>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</si>
  <si>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</si>
  <si>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</si>
  <si>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</si>
  <si>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</si>
  <si>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</si>
  <si>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</si>
  <si>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</si>
  <si>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</si>
  <si>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</si>
  <si>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</si>
  <si>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</si>
  <si>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</si>
  <si>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</si>
  <si>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</si>
  <si>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</si>
  <si>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</si>
  <si>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</si>
  <si>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</si>
  <si>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</si>
  <si>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</si>
  <si>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</si>
  <si>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</si>
  <si>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</si>
  <si>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</si>
  <si>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</si>
  <si>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</si>
  <si>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</si>
  <si>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</si>
  <si>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</si>
  <si>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</si>
  <si>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</si>
  <si>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</si>
  <si>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</si>
  <si>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</si>
  <si>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</si>
  <si>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</si>
  <si>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</si>
  <si>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</si>
  <si>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</si>
  <si>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</si>
  <si>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</si>
  <si>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</si>
  <si>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</si>
  <si>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</si>
  <si>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</si>
  <si>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</si>
  <si>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</si>
  <si>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</si>
  <si>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</si>
  <si>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</si>
  <si>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</si>
  <si>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</si>
  <si>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</si>
  <si>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</si>
  <si>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</si>
  <si>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</si>
  <si>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</si>
  <si>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</si>
  <si>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</si>
  <si>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</si>
  <si>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</si>
  <si>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</si>
  <si>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</si>
  <si>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</si>
  <si>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</si>
  <si>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</si>
  <si>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</si>
  <si>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</si>
  <si>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</si>
  <si>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</si>
  <si>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</si>
  <si>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</si>
  <si>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</si>
  <si>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</si>
  <si>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</si>
  <si>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</si>
  <si>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</si>
  <si>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</si>
  <si>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</si>
  <si>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</si>
  <si>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</si>
  <si>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</si>
  <si>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</si>
  <si>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</si>
  <si>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</si>
  <si>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</si>
  <si>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</si>
  <si>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</si>
  <si>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</si>
  <si>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</si>
  <si>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</si>
  <si>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</si>
  <si>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</si>
  <si>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</si>
  <si>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</si>
  <si>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</si>
  <si>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</si>
  <si>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</si>
  <si>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</si>
  <si>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</si>
  <si>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</si>
  <si>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</si>
  <si>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</si>
  <si>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</si>
  <si>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</si>
  <si>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</si>
  <si>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</si>
  <si>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</si>
  <si>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</si>
  <si>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</si>
  <si>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</si>
  <si>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</si>
  <si>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</si>
  <si>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</si>
  <si>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</si>
  <si>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</si>
  <si>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</si>
  <si>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</si>
  <si>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</si>
  <si>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</si>
  <si>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</si>
  <si>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</si>
  <si>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</si>
  <si>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</si>
  <si>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</si>
  <si>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</si>
  <si>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</si>
  <si>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</si>
  <si>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</si>
  <si>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</si>
  <si>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</si>
  <si>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</si>
  <si>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</si>
  <si>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</si>
  <si>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</si>
  <si>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</si>
  <si>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</si>
  <si>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</si>
  <si>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</si>
  <si>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</si>
  <si>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</si>
  <si>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</si>
  <si>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</si>
  <si>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</si>
  <si>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</si>
  <si>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</si>
  <si>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</si>
  <si>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</si>
  <si>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</si>
  <si>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</si>
  <si>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</si>
  <si>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</si>
  <si>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</si>
  <si>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</si>
  <si>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</si>
  <si>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</si>
  <si>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</si>
  <si>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</si>
  <si>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</si>
  <si>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</si>
  <si>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</si>
  <si>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</si>
  <si>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</si>
  <si>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</si>
  <si>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</si>
  <si>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</si>
  <si>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</si>
  <si>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</si>
  <si>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</si>
  <si>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</si>
  <si>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</si>
  <si>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</si>
  <si>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</si>
  <si>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</si>
  <si>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</si>
  <si>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</si>
  <si>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</si>
  <si>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</si>
  <si>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</si>
  <si>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</si>
  <si>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</si>
  <si>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</si>
  <si>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</si>
  <si>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</si>
  <si>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</si>
  <si>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</si>
  <si>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</si>
  <si>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</si>
  <si>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</si>
  <si>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</si>
  <si>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</si>
  <si>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</si>
  <si>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</si>
  <si>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</si>
  <si>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</si>
  <si>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</si>
  <si>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</si>
  <si>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</si>
  <si>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</si>
  <si>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</si>
  <si>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</si>
  <si>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</si>
  <si>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</si>
  <si>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</si>
  <si>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</si>
  <si>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</si>
  <si>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</si>
  <si>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</si>
  <si>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</si>
  <si>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</si>
  <si>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</si>
  <si>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</si>
  <si>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</si>
  <si>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</si>
  <si>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</si>
  <si>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</si>
  <si>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</si>
  <si>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</si>
  <si>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</si>
  <si>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</si>
  <si>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</si>
  <si>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</si>
  <si>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</si>
  <si>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</si>
  <si>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</si>
  <si>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</si>
  <si>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</si>
  <si>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</si>
  <si>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</si>
  <si>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</si>
  <si>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</si>
  <si>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</si>
  <si>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</si>
  <si>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</si>
  <si>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</si>
  <si>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</si>
  <si>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</si>
  <si>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</si>
  <si>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</si>
  <si>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</si>
  <si>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</si>
  <si>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</si>
  <si>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</si>
  <si>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</si>
  <si>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</si>
  <si>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</si>
  <si>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</si>
  <si>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</si>
  <si>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</si>
  <si>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</si>
  <si>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</si>
  <si>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</si>
  <si>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</si>
  <si>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</si>
  <si>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</si>
  <si>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</si>
  <si>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</si>
  <si>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</si>
  <si>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</si>
  <si>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</si>
  <si>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</si>
  <si>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</si>
  <si>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</si>
  <si>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</si>
  <si>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</si>
  <si>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</si>
  <si>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</si>
  <si>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</si>
  <si>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</si>
  <si>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</si>
  <si>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</si>
  <si>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</si>
  <si>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</si>
  <si>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</si>
  <si>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</si>
  <si>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</si>
  <si>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</si>
  <si>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</si>
  <si>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</si>
  <si>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</si>
  <si>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</si>
  <si>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</si>
  <si>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</si>
  <si>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</si>
  <si>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</si>
  <si>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</si>
  <si>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</si>
  <si>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</si>
  <si>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</si>
  <si>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</si>
  <si>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</si>
  <si>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</si>
  <si>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</si>
  <si>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</si>
  <si>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</si>
  <si>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</si>
  <si>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</si>
  <si>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</si>
  <si>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</si>
  <si>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</si>
  <si>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</si>
  <si>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</si>
  <si>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</si>
  <si>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</si>
  <si>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</si>
  <si>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</si>
  <si>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</si>
  <si>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</si>
  <si>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</si>
  <si>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</si>
  <si>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</si>
  <si>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</si>
  <si>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</si>
  <si>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</si>
  <si>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</si>
  <si>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</si>
  <si>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</si>
  <si>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</si>
  <si>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</si>
  <si>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</si>
  <si>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</si>
  <si>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</si>
  <si>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</si>
  <si>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</si>
  <si>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</si>
  <si>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</si>
  <si>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</si>
  <si>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</si>
  <si>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</si>
  <si>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</si>
  <si>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</si>
  <si>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</si>
  <si>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</si>
  <si>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</si>
  <si>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</si>
  <si>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</si>
  <si>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</si>
  <si>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</si>
  <si>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</si>
  <si>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</si>
  <si>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</si>
  <si>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</si>
  <si>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</si>
  <si>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</si>
  <si>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</si>
  <si>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</si>
  <si>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</si>
  <si>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</si>
  <si>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</si>
  <si>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</si>
  <si>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</si>
  <si>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</si>
  <si>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</si>
  <si>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</si>
  <si>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</si>
  <si>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</si>
  <si>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</si>
  <si>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</si>
  <si>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</si>
  <si>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</si>
  <si>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</si>
  <si>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</si>
  <si>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</si>
  <si>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</si>
  <si>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</si>
  <si>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</si>
  <si>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</si>
  <si>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</si>
  <si>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</si>
  <si>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</si>
  <si>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</si>
  <si>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</si>
  <si>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</si>
  <si>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</si>
  <si>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</si>
  <si>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</si>
  <si>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</si>
  <si>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</si>
  <si>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</si>
  <si>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</si>
  <si>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</si>
  <si>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</si>
  <si>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</si>
  <si>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</si>
  <si>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</si>
  <si>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</si>
  <si>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</si>
  <si>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</si>
  <si>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</si>
  <si>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</si>
  <si>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</si>
  <si>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</si>
  <si>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</si>
  <si>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</si>
  <si>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</si>
  <si>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</si>
  <si>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</si>
  <si>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</si>
  <si>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</si>
  <si>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</si>
  <si>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</si>
  <si>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</si>
  <si>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</si>
  <si>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</si>
  <si>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</si>
  <si>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</si>
  <si>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</si>
  <si>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</si>
  <si>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</si>
  <si>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</si>
  <si>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</si>
  <si>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</si>
  <si>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</si>
  <si>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</si>
  <si>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</si>
  <si>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</si>
  <si>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</si>
  <si>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</si>
  <si>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</si>
  <si>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</si>
  <si>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</si>
  <si>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</si>
  <si>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</si>
  <si>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</si>
  <si>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</si>
  <si>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</si>
  <si>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</si>
  <si>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</si>
  <si>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</si>
  <si>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</si>
  <si>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</si>
  <si>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</si>
  <si>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</si>
  <si>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</si>
  <si>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</si>
  <si>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</si>
  <si>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</si>
  <si>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</si>
  <si>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</si>
  <si>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</si>
  <si>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</si>
  <si>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</si>
  <si>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</si>
  <si>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</si>
  <si>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</si>
  <si>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</si>
  <si>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</si>
  <si>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</si>
  <si>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</si>
  <si>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</si>
  <si>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</si>
  <si>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</si>
  <si>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</si>
  <si>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</si>
  <si>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</si>
  <si>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</si>
  <si>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</si>
  <si>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</si>
  <si>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</si>
  <si>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</si>
  <si>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</si>
  <si>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</si>
  <si>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</si>
  <si>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</si>
  <si>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</si>
  <si>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</si>
  <si>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</si>
  <si>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</si>
  <si>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</si>
  <si>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</si>
  <si>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</si>
  <si>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</si>
  <si>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</si>
  <si>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</si>
  <si>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</si>
  <si>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</si>
  <si>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</si>
  <si>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</si>
  <si>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</si>
  <si>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</si>
  <si>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</si>
  <si>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</si>
  <si>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</si>
  <si>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</si>
  <si>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</si>
  <si>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</si>
  <si>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</si>
  <si>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</si>
  <si>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</si>
  <si>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</si>
  <si>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</si>
  <si>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</si>
  <si>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</si>
  <si>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</si>
  <si>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</si>
  <si>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</si>
  <si>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</si>
  <si>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</si>
  <si>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</si>
  <si>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</si>
  <si>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</si>
  <si>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</si>
  <si>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</si>
  <si>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</si>
  <si>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</si>
  <si>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</si>
  <si>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</si>
  <si>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</si>
  <si>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</si>
  <si>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</si>
  <si>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</si>
  <si>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</si>
  <si>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</si>
  <si>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</si>
  <si>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</si>
  <si>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</si>
  <si>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</si>
  <si>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</si>
  <si>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</si>
  <si>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</si>
  <si>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</si>
  <si>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</si>
  <si>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</si>
  <si>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</si>
  <si>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</si>
  <si>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</si>
  <si>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</si>
  <si>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</si>
  <si>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</si>
  <si>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</si>
  <si>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</si>
  <si>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</si>
  <si>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</si>
  <si>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</si>
  <si>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</si>
  <si>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</si>
  <si>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</si>
  <si>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</si>
  <si>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</si>
  <si>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</si>
  <si>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</si>
  <si>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</si>
  <si>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</si>
  <si>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</si>
  <si>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</si>
  <si>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</si>
  <si>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</si>
  <si>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</si>
  <si>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</si>
  <si>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</si>
  <si>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</si>
  <si>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</si>
  <si>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</si>
  <si>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</si>
  <si>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</si>
  <si>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</si>
  <si>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</si>
  <si>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</si>
  <si>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</si>
  <si>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</si>
  <si>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</si>
  <si>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</si>
  <si>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</si>
  <si>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</si>
  <si>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</si>
  <si>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</si>
  <si>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</si>
  <si>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</si>
  <si>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</si>
  <si>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</si>
  <si>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</si>
  <si>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</si>
  <si>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</si>
  <si>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</si>
  <si>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</si>
  <si>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</si>
  <si>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</si>
  <si>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</si>
  <si>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</si>
  <si>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</si>
  <si>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</si>
  <si>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</si>
  <si>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</si>
  <si>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</si>
  <si>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</si>
  <si>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</si>
  <si>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</si>
  <si>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</si>
  <si>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</si>
  <si>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</si>
  <si>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</si>
  <si>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</si>
  <si>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</si>
  <si>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</si>
  <si>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</si>
  <si>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</si>
  <si>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</si>
  <si>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</si>
  <si>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</si>
  <si>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</si>
  <si>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</si>
  <si>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</si>
  <si>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</si>
  <si>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</si>
  <si>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</si>
  <si>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</si>
  <si>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</si>
  <si>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</si>
  <si>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</si>
  <si>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</si>
  <si>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</si>
  <si>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</si>
  <si>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</si>
  <si>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</si>
  <si>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</si>
  <si>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</si>
  <si>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</si>
  <si>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</si>
  <si>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</si>
  <si>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</si>
  <si>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</si>
  <si>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</si>
  <si>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</si>
  <si>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</si>
  <si>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</si>
  <si>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</si>
  <si>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</si>
  <si>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</si>
  <si>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</si>
  <si>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</si>
  <si>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</si>
  <si>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</si>
  <si>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</si>
  <si>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</si>
  <si>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</si>
  <si>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</si>
  <si>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</si>
  <si>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</si>
  <si>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</si>
  <si>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</si>
  <si>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</si>
  <si>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</si>
  <si>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</si>
  <si>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</si>
  <si>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</si>
  <si>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</si>
  <si>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</si>
  <si>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</si>
  <si>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</si>
  <si>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</si>
  <si>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</si>
  <si>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</si>
  <si>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</si>
  <si>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</si>
  <si>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</si>
  <si>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</si>
  <si>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</si>
  <si>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</si>
  <si>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</si>
  <si>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</si>
  <si>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</si>
  <si>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</si>
  <si>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</si>
  <si>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</si>
  <si>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</si>
  <si>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</si>
  <si>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</si>
  <si>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</si>
  <si>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</si>
  <si>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</si>
  <si>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</si>
  <si>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</si>
  <si>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</si>
  <si>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</si>
  <si>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</si>
  <si>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</si>
  <si>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</si>
  <si>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</si>
  <si>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</si>
  <si>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</si>
  <si>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</si>
  <si>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</si>
  <si>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</si>
  <si>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</si>
  <si>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</si>
  <si>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</si>
  <si>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</si>
  <si>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</si>
  <si>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</si>
  <si>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</si>
  <si>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</si>
  <si>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</si>
  <si>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</si>
  <si>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</si>
  <si>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</si>
  <si>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</si>
  <si>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</si>
  <si>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</si>
  <si>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</si>
  <si>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</si>
  <si>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</si>
  <si>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</si>
  <si>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</si>
  <si>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</si>
  <si>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</si>
  <si>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</si>
  <si>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</si>
  <si>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</si>
  <si>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</si>
  <si>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</si>
  <si>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</si>
  <si>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</si>
  <si>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</si>
  <si>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</si>
  <si>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</si>
  <si>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</si>
  <si>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</si>
  <si>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</si>
  <si>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</si>
  <si>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</si>
  <si>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</si>
  <si>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</si>
  <si>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</si>
  <si>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</si>
  <si>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</si>
  <si>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</si>
  <si>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</si>
  <si>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</si>
  <si>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</si>
  <si>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</si>
  <si>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</si>
  <si>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</si>
  <si>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</si>
  <si>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</si>
  <si>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</si>
  <si>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</si>
  <si>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</si>
  <si>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</si>
  <si>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</si>
  <si>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</si>
  <si>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</si>
  <si>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</si>
  <si>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</si>
  <si>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</si>
  <si>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</si>
  <si>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</si>
  <si>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</si>
  <si>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</si>
  <si>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</si>
  <si>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</si>
  <si>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</si>
  <si>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</si>
  <si>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</si>
  <si>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</si>
  <si>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</si>
  <si>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</si>
  <si>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</si>
  <si>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</si>
  <si>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</si>
  <si>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</si>
  <si>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</si>
  <si>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</si>
  <si>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</si>
  <si>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</si>
  <si>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</si>
  <si>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</si>
  <si>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</si>
  <si>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</si>
  <si>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</si>
  <si>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</si>
  <si>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</si>
  <si>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</si>
  <si>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</si>
  <si>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</si>
  <si>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</si>
  <si>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</si>
  <si>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</si>
  <si>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</si>
  <si>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</si>
  <si>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</si>
  <si>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</si>
  <si>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</si>
  <si>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</si>
  <si>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</si>
  <si>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</si>
  <si>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</si>
  <si>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</si>
  <si>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</si>
  <si>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</si>
  <si>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</si>
  <si>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</si>
  <si>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</si>
  <si>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</si>
  <si>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</si>
  <si>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</si>
  <si>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</si>
  <si>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</si>
  <si>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</si>
  <si>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</si>
  <si>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</si>
  <si>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</si>
  <si>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</si>
  <si>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</si>
  <si>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</si>
  <si>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</si>
  <si>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</si>
  <si>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</si>
  <si>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</si>
  <si>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</si>
  <si>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</si>
  <si>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</si>
  <si>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</si>
  <si>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</si>
  <si>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</si>
  <si>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</si>
  <si>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</si>
  <si>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</si>
  <si>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</si>
  <si>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</si>
  <si>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</si>
  <si>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</si>
  <si>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</si>
  <si>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</si>
  <si>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</si>
  <si>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</si>
  <si>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</si>
  <si>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</si>
  <si>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</si>
  <si>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</si>
  <si>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</si>
  <si>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</si>
  <si>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</si>
  <si>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</si>
  <si>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</si>
  <si>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</si>
  <si>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</si>
  <si>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</si>
  <si>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</si>
  <si>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</si>
  <si>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</si>
  <si>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</si>
  <si>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</si>
  <si>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</si>
  <si>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</si>
  <si>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</si>
  <si>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</si>
  <si>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</si>
  <si>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</si>
  <si>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</si>
  <si>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</si>
  <si>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</si>
  <si>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</si>
  <si>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</si>
  <si>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</si>
  <si>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</si>
  <si>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</si>
  <si>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</si>
  <si>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</si>
  <si>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</si>
  <si>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</si>
  <si>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</si>
  <si>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</si>
  <si>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</si>
  <si>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</si>
  <si>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</si>
  <si>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</si>
  <si>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</si>
  <si>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</si>
  <si>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</si>
  <si>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</si>
  <si>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</si>
  <si>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</si>
  <si>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</si>
  <si>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</si>
  <si>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</si>
  <si>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</si>
  <si>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</si>
  <si>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</si>
  <si>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</si>
  <si>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</si>
  <si>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</si>
  <si>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</si>
  <si>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</si>
  <si>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</si>
  <si>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</si>
  <si>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</si>
  <si>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</si>
  <si>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</si>
  <si>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</si>
  <si>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</si>
  <si>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</si>
  <si>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</si>
  <si>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</si>
  <si>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</si>
  <si>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</si>
  <si>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</si>
  <si>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</si>
  <si>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</si>
  <si>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</si>
  <si>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</si>
  <si>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</si>
  <si>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</si>
  <si>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</si>
  <si>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</si>
  <si>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</si>
  <si>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</si>
  <si>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</si>
  <si>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</si>
  <si>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</si>
  <si>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</si>
  <si>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</si>
  <si>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</si>
  <si>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</si>
  <si>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</si>
  <si>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</si>
  <si>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</si>
  <si>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</si>
  <si>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</si>
  <si>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</si>
  <si>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</si>
  <si>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</si>
  <si>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</si>
  <si>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</si>
  <si>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</si>
  <si>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</si>
  <si>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</si>
  <si>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</si>
  <si>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</si>
  <si>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</si>
  <si>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</si>
  <si>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</si>
  <si>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</si>
  <si>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</si>
  <si>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</si>
  <si>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</si>
  <si>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</si>
  <si>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</si>
  <si>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</si>
  <si>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</si>
  <si>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</si>
  <si>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</si>
  <si>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</si>
  <si>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</si>
  <si>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</si>
  <si>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</si>
  <si>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</si>
  <si>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</si>
  <si>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</si>
  <si>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</si>
  <si>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</si>
  <si>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</si>
  <si>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</si>
  <si>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</si>
  <si>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</si>
  <si>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</si>
  <si>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</si>
  <si>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</si>
  <si>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</si>
  <si>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</si>
  <si>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</si>
  <si>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</si>
  <si>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</si>
  <si>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</si>
  <si>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</si>
  <si>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</si>
  <si>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</si>
  <si>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</si>
  <si>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</si>
  <si>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</si>
  <si>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</si>
  <si>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</si>
  <si>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</si>
  <si>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</si>
  <si>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</si>
  <si>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</si>
  <si>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</si>
  <si>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</si>
  <si>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</si>
  <si>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</si>
  <si>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</si>
  <si>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</si>
  <si>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</si>
  <si>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</si>
  <si>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</si>
  <si>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</si>
  <si>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</si>
  <si>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</si>
  <si>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</si>
  <si>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</si>
  <si>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</si>
  <si>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</si>
  <si>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</si>
  <si>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</si>
  <si>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</si>
  <si>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</si>
  <si>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</si>
  <si>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</si>
  <si>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</si>
  <si>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</si>
  <si>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</si>
  <si>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</si>
  <si>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</si>
  <si>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</si>
  <si>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</si>
  <si>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</si>
  <si>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</si>
  <si>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</si>
  <si>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</si>
  <si>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</si>
  <si>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</si>
  <si>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</si>
  <si>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</si>
  <si>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</si>
  <si>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</si>
  <si>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</si>
  <si>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</si>
  <si>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</si>
  <si>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</si>
  <si>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</si>
  <si>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</si>
  <si>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</si>
  <si>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</si>
  <si>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</si>
  <si>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</si>
  <si>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</si>
  <si>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</si>
  <si>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</si>
  <si>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</si>
  <si>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</si>
  <si>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</si>
  <si>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</si>
  <si>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</si>
  <si>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</si>
  <si>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</si>
  <si>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</si>
  <si>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</si>
  <si>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</si>
  <si>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</si>
  <si>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</si>
  <si>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</si>
  <si>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</si>
  <si>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</si>
  <si>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</si>
  <si>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</si>
  <si>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</si>
  <si>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</si>
  <si>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</si>
  <si>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</si>
  <si>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</si>
  <si>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</si>
  <si>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</si>
  <si>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</si>
  <si>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</si>
  <si>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</si>
  <si>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</si>
  <si>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</si>
  <si>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</si>
  <si>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</si>
  <si>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</si>
  <si>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</si>
  <si>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</si>
  <si>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</si>
  <si>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</si>
  <si>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</si>
  <si>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</si>
  <si>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</si>
  <si>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</si>
  <si>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</si>
  <si>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</si>
  <si>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</si>
  <si>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</si>
  <si>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</si>
  <si>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</si>
  <si>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</si>
  <si>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</si>
  <si>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</si>
  <si>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</si>
  <si>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</si>
  <si>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</si>
  <si>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</si>
  <si>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</si>
  <si>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</si>
  <si>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</si>
  <si>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</si>
  <si>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</si>
  <si>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</si>
  <si>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</si>
  <si>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</si>
  <si>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</si>
  <si>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</si>
  <si>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</si>
  <si>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</si>
  <si>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</si>
  <si>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</si>
  <si>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</si>
  <si>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</si>
  <si>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</si>
  <si>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</si>
  <si>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</si>
  <si>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</si>
  <si>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</si>
  <si>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</si>
  <si>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</si>
  <si>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</si>
  <si>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</si>
  <si>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</si>
  <si>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</si>
  <si>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</si>
  <si>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</si>
  <si>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</si>
  <si>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</si>
  <si>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</si>
  <si>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</si>
  <si>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</si>
  <si>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</si>
  <si>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</si>
  <si>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</si>
  <si>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</si>
  <si>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</si>
  <si>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</si>
  <si>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</si>
  <si>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</si>
  <si>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</si>
  <si>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</si>
  <si>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</si>
  <si>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</si>
  <si>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</si>
  <si>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</si>
  <si>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</si>
  <si>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</si>
  <si>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</si>
  <si>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</si>
  <si>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</si>
  <si>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</si>
  <si>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</si>
  <si>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</si>
  <si>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</si>
  <si>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</si>
  <si>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</si>
  <si>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</si>
  <si>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</si>
  <si>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</si>
  <si>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</si>
  <si>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</si>
  <si>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</si>
  <si>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</si>
  <si>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</si>
  <si>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</si>
  <si>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</si>
  <si>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</si>
  <si>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</si>
  <si>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</si>
  <si>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</si>
  <si>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</si>
  <si>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</si>
  <si>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</si>
  <si>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</si>
  <si>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</si>
  <si>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</si>
  <si>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</si>
  <si>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</si>
  <si>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</si>
  <si>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</si>
  <si>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</si>
  <si>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</si>
  <si>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</si>
  <si>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</si>
  <si>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</si>
  <si>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</si>
  <si>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</si>
  <si>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</si>
  <si>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</si>
  <si>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</si>
  <si>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</si>
  <si>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</si>
  <si>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</si>
  <si>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</si>
  <si>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</si>
  <si>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</si>
  <si>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</si>
  <si>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</si>
  <si>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</si>
  <si>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</si>
  <si>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</si>
  <si>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</si>
  <si>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</si>
  <si>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</si>
  <si>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</si>
  <si>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</si>
  <si>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</si>
  <si>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</si>
  <si>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</si>
  <si>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</si>
  <si>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</si>
  <si>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</si>
  <si>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</si>
  <si>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</si>
  <si>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</si>
  <si>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</si>
  <si>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</si>
  <si>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</si>
  <si>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</si>
  <si>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</si>
  <si>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</si>
  <si>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</si>
  <si>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</si>
  <si>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</si>
  <si>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</si>
  <si>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</si>
  <si>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</si>
  <si>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</si>
  <si>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</si>
  <si>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</si>
  <si>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</si>
  <si>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</si>
  <si>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</si>
  <si>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</si>
  <si>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</si>
  <si>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</si>
  <si>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</si>
  <si>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</si>
  <si>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</si>
  <si>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</si>
  <si>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</si>
  <si>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</si>
  <si>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</si>
  <si>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</si>
  <si>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</si>
  <si>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</si>
  <si>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</si>
  <si>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</si>
  <si>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</si>
  <si>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</si>
  <si>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</si>
  <si>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</si>
  <si>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</si>
  <si>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</si>
  <si>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</si>
  <si>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</si>
  <si>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</si>
  <si>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</si>
  <si>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</si>
  <si>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</si>
  <si>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</si>
  <si>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</si>
  <si>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</si>
  <si>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</si>
  <si>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</si>
  <si>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</si>
  <si>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</si>
  <si>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</si>
  <si>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</si>
  <si>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</si>
  <si>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</si>
  <si>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</si>
  <si>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</si>
  <si>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</si>
  <si>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</si>
  <si>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</si>
  <si>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</si>
  <si>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</si>
  <si>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</si>
  <si>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</si>
  <si>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</si>
  <si>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</si>
  <si>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</si>
  <si>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</si>
  <si>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</si>
  <si>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</si>
  <si>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</si>
  <si>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</si>
  <si>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</si>
  <si>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</si>
  <si>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</si>
  <si>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</si>
  <si>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</si>
  <si>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</si>
  <si>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</si>
  <si>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</si>
  <si>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</si>
  <si>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</si>
  <si>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</si>
  <si>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</si>
  <si>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</si>
  <si>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</si>
  <si>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</si>
  <si>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</si>
  <si>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</si>
  <si>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</si>
  <si>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</si>
  <si>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</si>
  <si>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</si>
  <si>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</si>
  <si>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</si>
  <si>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</si>
  <si>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</si>
  <si>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</si>
  <si>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</si>
  <si>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</si>
  <si>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</si>
  <si>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</si>
  <si>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</si>
  <si>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</si>
  <si>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</si>
  <si>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</si>
  <si>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</si>
  <si>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</si>
  <si>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</si>
  <si>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</si>
  <si>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</si>
  <si>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</si>
  <si>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</si>
  <si>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</si>
  <si>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</si>
  <si>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</si>
  <si>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</si>
  <si>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</si>
  <si>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</si>
  <si>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</si>
  <si>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</si>
  <si>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</si>
  <si>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</si>
  <si>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</si>
  <si>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</si>
  <si>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</si>
  <si>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</si>
  <si>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</si>
  <si>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</si>
  <si>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</si>
  <si>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</si>
  <si>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</si>
  <si>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</si>
  <si>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</si>
  <si>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</si>
  <si>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</si>
  <si>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</si>
  <si>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</si>
  <si>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</si>
  <si>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</si>
  <si>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</si>
  <si>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</si>
  <si>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</si>
  <si>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</si>
  <si>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</si>
  <si>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</si>
  <si>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</si>
  <si>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</si>
  <si>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</si>
  <si>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</si>
  <si>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</si>
  <si>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</si>
  <si>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</si>
  <si>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</si>
  <si>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</si>
  <si>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</si>
  <si>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</si>
  <si>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</si>
  <si>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</si>
  <si>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</si>
  <si>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</si>
  <si>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</si>
  <si>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</si>
  <si>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</si>
  <si>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</si>
  <si>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</si>
  <si>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</si>
  <si>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</si>
  <si>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</si>
  <si>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</si>
  <si>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</si>
  <si>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</si>
  <si>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</si>
  <si>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</si>
  <si>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</si>
  <si>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</si>
  <si>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</si>
  <si>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</si>
  <si>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</si>
  <si>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</si>
  <si>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</si>
  <si>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</si>
  <si>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</si>
  <si>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</si>
  <si>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</si>
  <si>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</si>
  <si>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</si>
  <si>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</si>
  <si>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</si>
  <si>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</si>
  <si>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</si>
  <si>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</si>
  <si>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</si>
  <si>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</si>
  <si>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</si>
  <si>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</si>
  <si>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</si>
  <si>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</si>
  <si>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</si>
  <si>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</si>
  <si>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</si>
  <si>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</si>
  <si>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</si>
  <si>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</si>
  <si>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</si>
  <si>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</si>
  <si>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</si>
  <si>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</si>
  <si>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</si>
  <si>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</si>
  <si>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</si>
  <si>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</si>
  <si>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</si>
  <si>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</si>
  <si>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</si>
  <si>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</si>
  <si>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</si>
  <si>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</si>
  <si>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</si>
  <si>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</si>
  <si>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</si>
  <si>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</si>
  <si>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</si>
  <si>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</si>
  <si>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</si>
  <si>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</si>
  <si>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</si>
  <si>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</si>
  <si>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</si>
  <si>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</si>
  <si>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</si>
  <si>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</si>
  <si>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</si>
  <si>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</si>
  <si>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</si>
  <si>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</si>
  <si>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</si>
  <si>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</si>
  <si>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</si>
  <si>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</si>
  <si>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</si>
  <si>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</si>
  <si>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</si>
  <si>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</si>
  <si>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</si>
  <si>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</si>
  <si>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</si>
  <si>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</si>
  <si>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</si>
  <si>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</si>
  <si>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</si>
  <si>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</si>
  <si>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</si>
  <si>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</si>
  <si>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</si>
  <si>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</si>
  <si>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</si>
  <si>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</si>
  <si>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</si>
  <si>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</si>
  <si>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</si>
  <si>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</si>
  <si>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</si>
  <si>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</si>
  <si>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</si>
  <si>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</si>
  <si>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</si>
  <si>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</si>
  <si>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</si>
  <si>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</si>
  <si>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</si>
  <si>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</si>
  <si>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</si>
  <si>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</si>
  <si>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</si>
  <si>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</si>
  <si>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</si>
  <si>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</si>
  <si>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</si>
  <si>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</si>
  <si>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</si>
  <si>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</si>
  <si>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</si>
  <si>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</si>
  <si>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</si>
  <si>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</si>
  <si>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</si>
  <si>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</si>
  <si>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</si>
  <si>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</si>
  <si>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</si>
  <si>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</si>
  <si>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</si>
  <si>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</si>
  <si>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</si>
  <si>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</si>
  <si>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</si>
  <si>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</si>
  <si>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</si>
  <si>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</si>
  <si>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</si>
  <si>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</si>
  <si>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</si>
  <si>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</si>
  <si>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</si>
  <si>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</si>
  <si>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</si>
  <si>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</si>
  <si>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</si>
  <si>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</si>
  <si>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</si>
  <si>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</si>
  <si>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</si>
  <si>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</si>
  <si>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</si>
  <si>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</si>
  <si>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</si>
  <si>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</si>
  <si>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</si>
  <si>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</si>
  <si>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</si>
  <si>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</si>
  <si>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</si>
  <si>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</si>
  <si>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</si>
  <si>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</si>
  <si>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</si>
  <si>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</si>
  <si>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</si>
  <si>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</si>
  <si>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</si>
  <si>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</si>
  <si>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</si>
  <si>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</si>
  <si>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</si>
  <si>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</si>
  <si>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</si>
  <si>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</si>
  <si>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</si>
  <si>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</si>
  <si>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</si>
  <si>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</si>
  <si>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</si>
  <si>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</si>
  <si>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</si>
  <si>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</si>
  <si>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</si>
  <si>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</si>
  <si>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</si>
  <si>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</si>
  <si>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</si>
  <si>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</si>
  <si>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</si>
  <si>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</si>
  <si>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</si>
  <si>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</si>
  <si>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</si>
  <si>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</si>
  <si>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</si>
  <si>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</si>
  <si>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</si>
  <si>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</si>
  <si>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</si>
  <si>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</si>
  <si>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</si>
  <si>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</si>
  <si>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</si>
  <si>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</si>
  <si>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</si>
  <si>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</si>
  <si>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</si>
  <si>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</si>
  <si>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</si>
  <si>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</si>
  <si>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</si>
  <si>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</si>
  <si>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</si>
  <si>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</si>
  <si>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</si>
  <si>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</si>
  <si>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</si>
  <si>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</si>
  <si>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</si>
  <si>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</si>
  <si>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</si>
  <si>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</si>
  <si>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</si>
  <si>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</si>
  <si>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</si>
  <si>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</si>
  <si>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</si>
  <si>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</si>
  <si>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</si>
  <si>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</si>
  <si>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</si>
  <si>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</si>
  <si>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</si>
  <si>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</si>
  <si>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</si>
  <si>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</si>
  <si>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</si>
  <si>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</si>
  <si>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</si>
  <si>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</si>
  <si>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</si>
  <si>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</si>
  <si>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</si>
  <si>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</si>
  <si>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</si>
  <si>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</si>
  <si>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</si>
  <si>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</si>
  <si>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</si>
  <si>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</si>
  <si>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</si>
  <si>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</si>
  <si>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</si>
  <si>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</si>
  <si>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</si>
  <si>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</si>
  <si>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</si>
  <si>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</si>
  <si>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</si>
  <si>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</si>
  <si>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</si>
  <si>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</si>
  <si>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</si>
  <si>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</si>
  <si>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</si>
  <si>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</si>
  <si>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</si>
  <si>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</si>
  <si>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</si>
  <si>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</si>
  <si>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</si>
  <si>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</si>
  <si>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</si>
  <si>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</si>
  <si>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</si>
  <si>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</si>
  <si>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</si>
  <si>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</si>
  <si>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</si>
  <si>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</si>
  <si>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</si>
  <si>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</si>
  <si>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</si>
  <si>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</si>
  <si>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</si>
  <si>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</si>
  <si>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</si>
  <si>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</si>
  <si>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</si>
  <si>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</si>
  <si>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</si>
  <si>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</si>
  <si>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</si>
  <si>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</si>
  <si>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</si>
  <si>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</si>
  <si>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</si>
  <si>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</si>
  <si>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</si>
  <si>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</si>
  <si>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</si>
  <si>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</si>
  <si>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</si>
  <si>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</si>
  <si>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</si>
  <si>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</si>
  <si>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</si>
  <si>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</si>
  <si>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</si>
  <si>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</si>
  <si>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</si>
  <si>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</si>
  <si>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</si>
  <si>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</si>
  <si>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</si>
  <si>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</si>
  <si>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</si>
  <si>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</si>
  <si>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</si>
  <si>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</si>
  <si>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</si>
  <si>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</si>
  <si>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</si>
  <si>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</si>
  <si>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</si>
  <si>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</si>
  <si>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</si>
  <si>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</si>
  <si>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</si>
  <si>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</si>
  <si>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</si>
  <si>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</si>
  <si>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</si>
  <si>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</si>
  <si>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</si>
  <si>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</si>
  <si>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</si>
  <si>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</si>
  <si>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</si>
  <si>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</si>
  <si>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</si>
  <si>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</si>
  <si>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</si>
  <si>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</si>
  <si>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</si>
  <si>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</si>
  <si>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</si>
  <si>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</si>
  <si>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</si>
  <si>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</si>
  <si>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</si>
  <si>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</si>
  <si>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</si>
  <si>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</si>
  <si>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</si>
  <si>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</si>
  <si>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</si>
  <si>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</si>
  <si>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</si>
  <si>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</si>
  <si>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</si>
  <si>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</si>
  <si>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</si>
  <si>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</si>
  <si>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</si>
  <si>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</si>
  <si>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</si>
  <si>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</si>
  <si>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</si>
  <si>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</si>
  <si>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</si>
  <si>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</si>
  <si>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</si>
  <si>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</si>
  <si>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</si>
  <si>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</si>
  <si>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</si>
  <si>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</si>
  <si>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</si>
  <si>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</si>
  <si>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</si>
  <si>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</si>
  <si>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</si>
  <si>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</si>
  <si>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</si>
  <si>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</si>
  <si>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</si>
  <si>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</si>
  <si>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</si>
  <si>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</si>
  <si>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</si>
  <si>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</si>
  <si>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</si>
  <si>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</si>
  <si>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</si>
  <si>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</si>
  <si>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</si>
  <si>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</si>
  <si>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</si>
  <si>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</si>
  <si>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</si>
  <si>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</si>
  <si>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</si>
  <si>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</si>
  <si>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</si>
  <si>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</si>
  <si>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</si>
  <si>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</si>
  <si>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</si>
  <si>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</si>
  <si>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</si>
  <si>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</si>
  <si>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</si>
  <si>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</si>
  <si>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</si>
  <si>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</si>
  <si>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</si>
  <si>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</si>
  <si>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</si>
  <si>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</si>
  <si>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</si>
  <si>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</si>
  <si>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</si>
  <si>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</si>
  <si>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</si>
  <si>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</si>
  <si>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</si>
  <si>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</si>
  <si>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</si>
  <si>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</si>
  <si>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</si>
  <si>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</si>
  <si>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</si>
  <si>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</si>
  <si>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</si>
  <si>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</si>
  <si>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</si>
  <si>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</si>
  <si>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</si>
  <si>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</si>
  <si>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</si>
  <si>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</si>
  <si>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</si>
  <si>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</si>
  <si>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</si>
  <si>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</si>
  <si>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</si>
  <si>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</si>
  <si>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</si>
  <si>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</si>
  <si>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</si>
  <si>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</si>
  <si>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</si>
  <si>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</si>
  <si>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</si>
  <si>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</si>
  <si>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</si>
  <si>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</si>
  <si>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</si>
  <si>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</si>
  <si>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</si>
  <si>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</si>
  <si>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</si>
  <si>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</si>
  <si>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</si>
  <si>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</si>
  <si>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</si>
  <si>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</si>
  <si>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</si>
  <si>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</si>
  <si>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</si>
  <si>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</si>
  <si>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</si>
  <si>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</si>
  <si>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</si>
  <si>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</si>
  <si>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</si>
  <si>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</si>
  <si>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</si>
  <si>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</si>
  <si>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</si>
  <si>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</si>
  <si>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</si>
  <si>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</si>
  <si>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</si>
  <si>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</si>
  <si>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</si>
  <si>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</si>
  <si>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</si>
  <si>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</si>
  <si>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</si>
  <si>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</si>
  <si>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</si>
  <si>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</si>
  <si>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</si>
  <si>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</si>
  <si>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</si>
  <si>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</si>
  <si>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</si>
  <si>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</si>
  <si>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</si>
  <si>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</si>
  <si>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</si>
  <si>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</si>
  <si>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</si>
  <si>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</si>
  <si>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</si>
  <si>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</si>
  <si>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</si>
  <si>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</si>
  <si>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</si>
  <si>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</si>
  <si>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</si>
  <si>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</si>
  <si>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</si>
  <si>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</si>
  <si>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</si>
  <si>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</si>
  <si>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</si>
  <si>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</si>
  <si>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</si>
  <si>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</si>
  <si>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</si>
  <si>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</si>
  <si>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</si>
  <si>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</si>
  <si>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</si>
  <si>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</si>
  <si>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</si>
  <si>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</si>
  <si>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</si>
  <si>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</si>
  <si>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</si>
  <si>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</si>
  <si>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</si>
  <si>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</si>
  <si>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</si>
  <si>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</si>
  <si>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</si>
  <si>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</si>
  <si>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</si>
  <si>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</si>
  <si>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</si>
  <si>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</si>
  <si>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</si>
  <si>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</si>
  <si>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</si>
  <si>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</si>
  <si>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</si>
  <si>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</si>
  <si>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</si>
  <si>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</si>
  <si>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</si>
  <si>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</si>
  <si>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</si>
  <si>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</si>
  <si>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</si>
  <si>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</si>
  <si>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</si>
  <si>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</si>
  <si>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</si>
  <si>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</si>
  <si>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</si>
  <si>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</si>
  <si>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</si>
  <si>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</si>
  <si>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</si>
  <si>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</si>
  <si>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</si>
  <si>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</si>
  <si>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</si>
  <si>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</si>
  <si>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</si>
  <si>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</si>
  <si>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</si>
  <si>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</si>
  <si>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</si>
  <si>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</si>
  <si>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</si>
  <si>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</si>
  <si>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</si>
  <si>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</si>
  <si>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</si>
  <si>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</si>
  <si>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</si>
  <si>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</si>
  <si>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</si>
  <si>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</si>
  <si>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</si>
  <si>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</si>
  <si>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</si>
  <si>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</si>
  <si>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</si>
  <si>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</si>
  <si>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</si>
  <si>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</si>
  <si>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</si>
  <si>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</si>
  <si>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</si>
  <si>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</si>
  <si>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</si>
  <si>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</si>
  <si>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</si>
  <si>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</si>
  <si>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</si>
  <si>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</si>
  <si>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</si>
  <si>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</si>
  <si>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</si>
  <si>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</si>
  <si>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</si>
  <si>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</si>
  <si>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</si>
  <si>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</si>
  <si>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</si>
  <si>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</si>
  <si>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</si>
  <si>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</si>
  <si>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</si>
  <si>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</si>
  <si>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</si>
  <si>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</si>
  <si>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</si>
  <si>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</si>
  <si>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</si>
  <si>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</si>
  <si>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</si>
  <si>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</si>
  <si>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</si>
  <si>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</si>
  <si>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</si>
  <si>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</si>
  <si>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</si>
  <si>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</si>
  <si>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</si>
  <si>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</si>
  <si>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</si>
  <si>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</si>
  <si>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</si>
  <si>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</si>
  <si>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</si>
  <si>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</si>
  <si>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</si>
  <si>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</si>
  <si>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</si>
  <si>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</si>
  <si>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</si>
  <si>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</si>
  <si>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</si>
  <si>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</si>
  <si>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</si>
  <si>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</si>
  <si>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</si>
  <si>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</si>
  <si>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</si>
  <si>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</si>
  <si>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</si>
  <si>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</si>
  <si>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</si>
  <si>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</si>
  <si>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</si>
  <si>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</si>
  <si>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</si>
  <si>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</si>
  <si>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</si>
  <si>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</si>
  <si>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</si>
  <si>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</si>
  <si>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</si>
  <si>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</si>
  <si>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</si>
  <si>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</si>
  <si>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</si>
  <si>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</si>
  <si>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</si>
  <si>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</si>
  <si>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</si>
  <si>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</si>
  <si>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</si>
  <si>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</si>
  <si>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</si>
  <si>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</si>
  <si>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</si>
  <si>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</si>
  <si>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</si>
  <si>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</si>
  <si>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</si>
  <si>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</si>
  <si>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</si>
  <si>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</si>
  <si>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</si>
  <si>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</si>
  <si>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</si>
  <si>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</si>
  <si>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</si>
  <si>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</si>
  <si>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</si>
  <si>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</si>
  <si>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</si>
  <si>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</si>
  <si>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</si>
  <si>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</si>
  <si>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</si>
  <si>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</si>
  <si>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</si>
  <si>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</si>
  <si>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</si>
  <si>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</si>
  <si>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</si>
  <si>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</si>
  <si>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</si>
  <si>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</si>
  <si>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</si>
  <si>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</si>
  <si>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</si>
  <si>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</si>
  <si>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</si>
  <si>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</si>
  <si>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</si>
  <si>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</si>
  <si>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</si>
  <si>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</si>
  <si>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</si>
  <si>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</si>
  <si>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</si>
  <si>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</si>
  <si>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</si>
  <si>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</si>
  <si>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</si>
  <si>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</si>
  <si>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</si>
  <si>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</si>
  <si>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</si>
  <si>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</si>
  <si>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</si>
  <si>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</si>
  <si>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</si>
  <si>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</si>
  <si>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</si>
  <si>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</si>
  <si>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</si>
  <si>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</si>
  <si>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</si>
  <si>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</si>
  <si>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</si>
  <si>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</si>
  <si>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</si>
  <si>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</si>
  <si>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</si>
  <si>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</si>
  <si>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</si>
  <si>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</si>
  <si>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</si>
  <si>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</si>
  <si>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</si>
  <si>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</si>
  <si>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</si>
  <si>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</si>
  <si>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</si>
  <si>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</si>
  <si>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</si>
  <si>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</si>
  <si>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</si>
  <si>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</si>
  <si>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</si>
  <si>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</si>
  <si>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</si>
  <si>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</si>
  <si>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</si>
  <si>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</si>
  <si>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</si>
  <si>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</si>
  <si>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</si>
  <si>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</si>
  <si>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</si>
  <si>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</si>
  <si>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</si>
  <si>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</si>
  <si>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</si>
  <si>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</si>
  <si>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</si>
  <si>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</si>
  <si>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</si>
  <si>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</si>
  <si>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</si>
  <si>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</si>
  <si>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</si>
  <si>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</si>
  <si>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</si>
  <si>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</si>
  <si>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</si>
  <si>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</si>
  <si>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</si>
  <si>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</si>
  <si>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</si>
  <si>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</si>
  <si>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</si>
  <si>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</si>
  <si>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</si>
  <si>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</si>
  <si>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</si>
  <si>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</si>
  <si>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</si>
  <si>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</si>
  <si>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</si>
  <si>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</si>
  <si>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</si>
  <si>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</si>
  <si>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</si>
  <si>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</si>
  <si>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</si>
  <si>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</si>
  <si>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</si>
  <si>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</si>
  <si>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</si>
  <si>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</si>
  <si>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</si>
  <si>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</si>
  <si>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</si>
  <si>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</si>
  <si>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</si>
  <si>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</si>
  <si>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</si>
  <si>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</si>
  <si>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</si>
  <si>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</si>
  <si>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</si>
  <si>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</si>
  <si>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</si>
  <si>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</si>
  <si>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</si>
  <si>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</si>
  <si>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</si>
  <si>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</si>
  <si>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</si>
  <si>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</si>
  <si>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</si>
  <si>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</si>
  <si>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</si>
  <si>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</si>
  <si>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</si>
  <si>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</si>
  <si>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</si>
  <si>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</si>
  <si>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</si>
  <si>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</si>
  <si>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</si>
  <si>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</si>
  <si>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</si>
  <si>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</si>
  <si>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</si>
  <si>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</si>
  <si>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</si>
  <si>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</si>
  <si>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</si>
  <si>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</si>
  <si>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</si>
  <si>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</si>
  <si>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</si>
  <si>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</si>
  <si>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</si>
  <si>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</si>
  <si>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</si>
  <si>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</si>
  <si>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</si>
  <si>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</si>
  <si>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</si>
  <si>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</si>
  <si>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</si>
  <si>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</si>
  <si>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</si>
  <si>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</si>
  <si>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</si>
  <si>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</si>
  <si>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</si>
  <si>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</si>
  <si>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</si>
  <si>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</si>
  <si>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</si>
  <si>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</si>
  <si>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</si>
  <si>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</si>
  <si>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</si>
  <si>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</si>
  <si>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</si>
  <si>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</si>
  <si>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</si>
  <si>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</si>
  <si>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</si>
  <si>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</si>
  <si>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</si>
  <si>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</si>
  <si>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</si>
  <si>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</si>
  <si>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</si>
  <si>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</si>
  <si>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</si>
  <si>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</si>
  <si>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</si>
  <si>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</si>
  <si>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</si>
  <si>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</si>
  <si>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</si>
  <si>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</si>
  <si>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</si>
  <si>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</si>
  <si>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</si>
  <si>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</si>
  <si>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</si>
  <si>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</si>
  <si>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</si>
  <si>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</si>
  <si>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</si>
  <si>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</si>
  <si>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</si>
  <si>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</si>
  <si>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</si>
  <si>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</si>
  <si>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</si>
  <si>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</si>
  <si>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</si>
  <si>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</si>
  <si>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</si>
  <si>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</si>
  <si>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</si>
  <si>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</si>
  <si>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</si>
  <si>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</si>
  <si>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</si>
  <si>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</si>
  <si>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</si>
  <si>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</si>
  <si>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</si>
  <si>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</si>
  <si>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</si>
  <si>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</si>
  <si>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</si>
  <si>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</si>
  <si>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</si>
  <si>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</si>
  <si>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</si>
  <si>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</si>
  <si>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</si>
  <si>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</si>
  <si>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</si>
  <si>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</si>
  <si>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</si>
  <si>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</si>
  <si>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</si>
  <si>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</si>
  <si>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</si>
  <si>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</si>
  <si>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</si>
  <si>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</si>
  <si>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</si>
  <si>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</si>
  <si>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</si>
  <si>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</si>
  <si>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</si>
  <si>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</si>
  <si>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</si>
  <si>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</si>
  <si>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</si>
  <si>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</si>
  <si>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</si>
  <si>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</si>
  <si>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</si>
  <si>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</si>
  <si>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</si>
  <si>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</si>
  <si>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</si>
  <si>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</si>
  <si>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</si>
  <si>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</si>
  <si>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</si>
  <si>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</si>
  <si>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</si>
  <si>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</si>
  <si>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</si>
  <si>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</si>
  <si>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</si>
  <si>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</si>
  <si>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</si>
  <si>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</si>
  <si>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</si>
  <si>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</si>
  <si>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</si>
  <si>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</si>
  <si>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</si>
  <si>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</si>
  <si>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</si>
  <si>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</si>
  <si>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</si>
  <si>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</si>
  <si>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</si>
  <si>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</si>
  <si>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</si>
  <si>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</si>
  <si>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</si>
  <si>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</si>
  <si>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</si>
  <si>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</si>
  <si>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</si>
  <si>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</si>
  <si>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</si>
  <si>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</si>
  <si>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</si>
  <si>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</si>
  <si>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</si>
  <si>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</si>
  <si>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</si>
  <si>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</si>
  <si>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</si>
  <si>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</si>
  <si>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</si>
  <si>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</si>
  <si>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</si>
  <si>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</si>
  <si>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</si>
  <si>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</si>
  <si>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</si>
  <si>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</si>
  <si>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</si>
  <si>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</si>
  <si>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</si>
  <si>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</si>
  <si>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</si>
  <si>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</si>
  <si>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</si>
  <si>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</si>
  <si>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</si>
  <si>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</si>
  <si>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</si>
  <si>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</si>
  <si>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</si>
  <si>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</si>
  <si>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</si>
  <si>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</si>
  <si>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</si>
  <si>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</si>
  <si>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</si>
  <si>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</si>
  <si>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</si>
  <si>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</si>
  <si>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</si>
  <si>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</si>
  <si>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</si>
  <si>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</si>
  <si>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</si>
  <si>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</si>
  <si>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</si>
  <si>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</si>
  <si>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</si>
  <si>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</si>
  <si>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</si>
  <si>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</si>
  <si>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</si>
  <si>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</si>
  <si>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</si>
  <si>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</si>
  <si>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</si>
  <si>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</si>
  <si>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</si>
  <si>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</si>
  <si>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</si>
  <si>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</si>
  <si>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</si>
  <si>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</si>
  <si>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</si>
  <si>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</si>
  <si>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</si>
  <si>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</si>
  <si>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</si>
  <si>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</si>
  <si>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</si>
  <si>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</si>
  <si>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</si>
  <si>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</si>
  <si>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</si>
  <si>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</si>
  <si>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</si>
  <si>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</si>
  <si>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</si>
  <si>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</si>
  <si>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</si>
  <si>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</si>
  <si>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</si>
  <si>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</si>
  <si>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</si>
  <si>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</si>
  <si>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</si>
  <si>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</si>
  <si>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</si>
  <si>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</si>
  <si>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</si>
  <si>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</si>
  <si>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</si>
  <si>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</si>
  <si>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</si>
  <si>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</si>
  <si>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</si>
  <si>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</si>
  <si>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</si>
  <si>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</si>
  <si>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</si>
  <si>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</si>
  <si>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</si>
  <si>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</si>
  <si>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</si>
  <si>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</si>
  <si>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</si>
  <si>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</si>
  <si>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</si>
  <si>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</si>
  <si>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</si>
  <si>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</si>
  <si>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</si>
  <si>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</si>
  <si>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</si>
  <si>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</si>
  <si>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</si>
  <si>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</si>
  <si>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</si>
  <si>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</si>
  <si>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</si>
  <si>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</si>
  <si>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</si>
  <si>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</si>
  <si>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</si>
  <si>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</si>
  <si>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</si>
  <si>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</si>
  <si>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</si>
  <si>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</si>
  <si>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</si>
  <si>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</si>
  <si>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</si>
  <si>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</si>
  <si>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</si>
  <si>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</si>
  <si>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</si>
  <si>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</si>
  <si>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</si>
  <si>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</si>
  <si>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</si>
  <si>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</si>
  <si>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</si>
  <si>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</si>
  <si>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</si>
  <si>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</si>
  <si>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</si>
  <si>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</si>
  <si>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</si>
  <si>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</si>
  <si>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</si>
  <si>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</si>
  <si>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</si>
  <si>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</si>
  <si>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</si>
  <si>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</si>
  <si>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</si>
  <si>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</si>
  <si>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</si>
  <si>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</si>
  <si>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</si>
  <si>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</si>
  <si>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</si>
  <si>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</si>
  <si>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</si>
  <si>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</si>
  <si>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</si>
  <si>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</si>
  <si>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</si>
  <si>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</si>
  <si>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</si>
  <si>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</si>
  <si>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</si>
  <si>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</si>
  <si>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</si>
  <si>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</si>
  <si>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</si>
  <si>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</si>
  <si>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</si>
  <si>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</si>
  <si>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</si>
  <si>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</si>
  <si>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</si>
  <si>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</si>
  <si>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</si>
  <si>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</si>
  <si>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</si>
  <si>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</si>
  <si>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</si>
  <si>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</si>
  <si>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</si>
  <si>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</si>
  <si>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</si>
  <si>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</si>
  <si>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</si>
  <si>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</si>
  <si>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</si>
  <si>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</si>
  <si>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</si>
  <si>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</si>
  <si>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</si>
  <si>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</si>
  <si>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</si>
  <si>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</si>
  <si>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</si>
  <si>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</si>
  <si>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</si>
  <si>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</si>
  <si>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</si>
  <si>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</si>
  <si>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</si>
  <si>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</si>
  <si>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</si>
  <si>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</si>
  <si>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</si>
  <si>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</si>
  <si>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</si>
  <si>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</si>
  <si>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</si>
  <si>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</si>
  <si>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</si>
  <si>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</si>
  <si>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</si>
  <si>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</si>
  <si>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</si>
  <si>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</si>
  <si>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</si>
  <si>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</si>
  <si>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</si>
  <si>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</si>
  <si>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</si>
  <si>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</si>
  <si>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</si>
  <si>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</si>
  <si>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</si>
  <si>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</si>
  <si>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</si>
  <si>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</si>
  <si>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</si>
  <si>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</si>
  <si>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</si>
  <si>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</si>
  <si>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</si>
  <si>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</si>
  <si>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</si>
  <si>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</si>
  <si>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</si>
  <si>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</si>
  <si>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</si>
  <si>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</si>
  <si>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</si>
  <si>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</si>
  <si>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</si>
  <si>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</si>
  <si>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</si>
  <si>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</si>
  <si>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</si>
  <si>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</si>
  <si>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</si>
  <si>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</si>
  <si>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</si>
  <si>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</si>
  <si>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</si>
  <si>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</si>
  <si>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</si>
  <si>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</si>
  <si>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</si>
  <si>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</si>
  <si>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</si>
  <si>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</si>
  <si>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</si>
  <si>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</si>
  <si>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</si>
  <si>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</si>
  <si>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</si>
  <si>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</si>
  <si>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</si>
  <si>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</si>
  <si>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</si>
  <si>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</si>
  <si>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</si>
  <si>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</si>
  <si>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</si>
  <si>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</si>
  <si>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</si>
  <si>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</si>
  <si>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</si>
  <si>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</si>
  <si>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</si>
  <si>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</si>
  <si>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</si>
  <si>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</si>
  <si>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</si>
  <si>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</si>
  <si>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</si>
  <si>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</si>
  <si>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</si>
  <si>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</si>
  <si>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</si>
  <si>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</si>
  <si>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</si>
  <si>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</si>
  <si>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</si>
  <si>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</si>
  <si>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</si>
  <si>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</si>
  <si>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</si>
  <si>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</si>
  <si>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</si>
  <si>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</si>
  <si>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</si>
  <si>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</si>
  <si>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</si>
  <si>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</si>
  <si>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</si>
  <si>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</si>
  <si>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</si>
  <si>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</si>
  <si>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</si>
  <si>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</si>
  <si>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</si>
  <si>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</si>
  <si>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</si>
  <si>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</si>
  <si>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</si>
  <si>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</si>
  <si>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</si>
  <si>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</si>
  <si>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</si>
  <si>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</si>
  <si>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</si>
  <si>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</si>
  <si>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</si>
  <si>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</si>
  <si>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</si>
  <si>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</si>
  <si>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</si>
  <si>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</si>
  <si>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</si>
  <si>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</si>
  <si>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</si>
  <si>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</si>
  <si>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</si>
  <si>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</si>
  <si>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</si>
  <si>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</si>
  <si>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</si>
  <si>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</si>
  <si>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</si>
  <si>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</si>
  <si>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</si>
  <si>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</si>
  <si>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</si>
  <si>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</si>
  <si>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</si>
  <si>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</si>
  <si>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</si>
  <si>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</si>
  <si>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</si>
  <si>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</si>
  <si>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</si>
  <si>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</si>
  <si>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</si>
  <si>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</si>
  <si>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</si>
  <si>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</si>
  <si>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</si>
  <si>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</si>
  <si>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</si>
  <si>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</si>
  <si>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</si>
  <si>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</si>
  <si>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</si>
  <si>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</si>
  <si>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</si>
  <si>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</si>
  <si>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</si>
  <si>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</si>
  <si>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</si>
  <si>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</si>
  <si>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</si>
  <si>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</si>
  <si>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</si>
  <si>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</si>
  <si>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</si>
  <si>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</si>
  <si>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</si>
  <si>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</si>
  <si>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</si>
  <si>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</si>
  <si>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</si>
  <si>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</si>
  <si>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</si>
  <si>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</si>
  <si>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</si>
  <si>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</si>
  <si>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</si>
  <si>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</si>
  <si>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</si>
  <si>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</si>
  <si>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</si>
  <si>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</si>
  <si>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</si>
  <si>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</si>
  <si>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</si>
  <si>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</si>
  <si>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</si>
  <si>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</si>
  <si>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</si>
  <si>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</si>
  <si>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</si>
  <si>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</si>
  <si>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</si>
  <si>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</si>
  <si>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</si>
  <si>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</si>
  <si>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</si>
  <si>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</si>
  <si>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</si>
  <si>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</si>
  <si>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</si>
  <si>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</si>
  <si>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</si>
  <si>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</si>
  <si>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</si>
  <si>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</si>
  <si>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</si>
  <si>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</si>
  <si>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</si>
  <si>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</si>
  <si>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</si>
  <si>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</si>
  <si>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</si>
  <si>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</si>
  <si>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</si>
  <si>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</si>
  <si>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</si>
  <si>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</si>
  <si>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</si>
  <si>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</si>
  <si>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</si>
  <si>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</si>
  <si>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</si>
  <si>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</si>
  <si>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</si>
  <si>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</si>
  <si>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</si>
  <si>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</si>
  <si>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</si>
  <si>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</si>
  <si>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</si>
  <si>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</si>
  <si>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</si>
  <si>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</si>
  <si>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</si>
  <si>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</si>
  <si>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</si>
  <si>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</si>
  <si>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</si>
  <si>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</si>
  <si>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</si>
  <si>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</si>
  <si>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</si>
  <si>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</si>
  <si>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</si>
  <si>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</si>
  <si>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</si>
  <si>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</si>
  <si>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</si>
  <si>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</si>
  <si>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</si>
  <si>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</si>
  <si>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</si>
  <si>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</si>
  <si>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</si>
  <si>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</si>
  <si>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</si>
  <si>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</si>
  <si>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</si>
  <si>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</si>
  <si>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</si>
  <si>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</si>
  <si>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</si>
  <si>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</si>
  <si>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</si>
  <si>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</si>
  <si>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</si>
  <si>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</si>
  <si>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</si>
  <si>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</si>
  <si>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</si>
  <si>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</si>
  <si>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</si>
  <si>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</si>
  <si>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</si>
  <si>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</si>
  <si>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</si>
  <si>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</si>
  <si>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</si>
  <si>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</si>
  <si>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</si>
  <si>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</si>
  <si>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</si>
  <si>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</si>
  <si>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</si>
  <si>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</si>
  <si>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</si>
  <si>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</si>
  <si>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</si>
  <si>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</si>
  <si>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</si>
  <si>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</si>
  <si>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</si>
  <si>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</si>
  <si>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</si>
  <si>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</si>
  <si>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</si>
  <si>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</si>
  <si>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</si>
  <si>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</si>
  <si>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</si>
  <si>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</si>
  <si>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</si>
  <si>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</si>
  <si>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</si>
  <si>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</si>
  <si>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</si>
  <si>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</si>
  <si>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</si>
  <si>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</si>
  <si>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</si>
  <si>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</si>
  <si>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</si>
  <si>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</si>
  <si>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</si>
  <si>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</si>
  <si>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</si>
  <si>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</si>
  <si>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</si>
  <si>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</si>
  <si>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</si>
  <si>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</si>
  <si>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</si>
  <si>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</si>
  <si>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</si>
  <si>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</si>
  <si>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</si>
  <si>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</si>
  <si>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</si>
  <si>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</si>
  <si>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</si>
  <si>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</si>
  <si>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</si>
  <si>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</si>
  <si>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</si>
  <si>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</si>
  <si>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</si>
  <si>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</si>
  <si>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</si>
  <si>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</si>
  <si>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</si>
  <si>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</si>
  <si>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</si>
  <si>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</si>
  <si>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</si>
  <si>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</si>
  <si>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</si>
  <si>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</si>
  <si>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</si>
  <si>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</si>
  <si>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</si>
  <si>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</si>
  <si>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</si>
  <si>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</si>
  <si>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</si>
  <si>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</si>
  <si>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</si>
  <si>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</si>
  <si>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</si>
  <si>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</si>
  <si>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</si>
  <si>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</si>
  <si>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</si>
  <si>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</si>
  <si>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</si>
  <si>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</si>
  <si>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</si>
  <si>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</si>
  <si>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</si>
  <si>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</si>
  <si>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</si>
  <si>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</si>
  <si>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</si>
  <si>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</si>
  <si>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</si>
  <si>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</si>
  <si>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</si>
  <si>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</si>
  <si>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</si>
  <si>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</si>
  <si>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</si>
  <si>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</si>
  <si>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</si>
  <si>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</si>
  <si>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</si>
  <si>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</si>
  <si>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</si>
  <si>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</si>
  <si>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</si>
  <si>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</si>
  <si>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</si>
  <si>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</si>
  <si>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</si>
  <si>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</si>
  <si>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</si>
  <si>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</si>
  <si>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</si>
  <si>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</si>
  <si>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</si>
  <si>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</si>
  <si>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</si>
  <si>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</si>
  <si>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</si>
  <si>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</si>
  <si>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</si>
  <si>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</si>
  <si>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</si>
  <si>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</si>
  <si>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</si>
  <si>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</si>
  <si>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</si>
  <si>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</si>
  <si>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</si>
  <si>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</si>
  <si>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</si>
  <si>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</si>
  <si>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</si>
  <si>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</si>
  <si>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</si>
  <si>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</si>
  <si>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</si>
  <si>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</si>
  <si>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</si>
  <si>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</si>
  <si>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</si>
  <si>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</si>
  <si>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</si>
  <si>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</si>
  <si>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</si>
  <si>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</si>
  <si>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</si>
  <si>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</si>
  <si>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</si>
  <si>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</si>
  <si>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</si>
  <si>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</si>
  <si>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</si>
  <si>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</si>
  <si>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</si>
  <si>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</si>
  <si>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</si>
  <si>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</si>
  <si>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</si>
  <si>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</si>
  <si>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</si>
  <si>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</si>
  <si>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</si>
  <si>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</si>
  <si>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</si>
  <si>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</si>
  <si>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</si>
  <si>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</si>
  <si>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</si>
  <si>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</si>
  <si>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</si>
  <si>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</si>
  <si>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</si>
  <si>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</si>
  <si>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</si>
  <si>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</si>
  <si>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</si>
  <si>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</si>
  <si>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</si>
  <si>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</si>
  <si>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</si>
  <si>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</si>
  <si>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</si>
  <si>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</si>
  <si>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</si>
  <si>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</si>
  <si>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</si>
  <si>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</si>
  <si>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</si>
  <si>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</si>
  <si>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</si>
  <si>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</si>
  <si>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</si>
  <si>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</si>
  <si>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</si>
  <si>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</si>
  <si>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</si>
  <si>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</si>
  <si>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</si>
  <si>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</si>
  <si>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</si>
  <si>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</si>
  <si>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</si>
  <si>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</si>
  <si>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</si>
  <si>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</si>
  <si>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</si>
  <si>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</si>
  <si>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</si>
  <si>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</si>
  <si>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</si>
  <si>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</si>
  <si>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</si>
  <si>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</si>
  <si>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</si>
  <si>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</si>
  <si>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</si>
  <si>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</si>
  <si>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</si>
  <si>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</si>
  <si>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</si>
  <si>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</si>
  <si>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</si>
  <si>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</si>
  <si>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</si>
  <si>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</si>
  <si>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</si>
  <si>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</si>
  <si>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</si>
  <si>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</si>
  <si>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</si>
  <si>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</si>
  <si>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</si>
  <si>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</si>
  <si>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</si>
  <si>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</si>
  <si>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</si>
  <si>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</si>
  <si>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</si>
  <si>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</si>
  <si>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</si>
  <si>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</si>
  <si>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</si>
  <si>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</si>
  <si>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</si>
  <si>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</si>
  <si>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</si>
  <si>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</si>
  <si>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</si>
  <si>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</si>
  <si>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</si>
  <si>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</si>
  <si>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</si>
  <si>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</si>
  <si>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</si>
  <si>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</si>
  <si>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</si>
  <si>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</si>
  <si>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</si>
  <si>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</si>
  <si>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</si>
  <si>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</si>
  <si>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</si>
  <si>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</si>
  <si>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</si>
  <si>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</si>
  <si>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</si>
  <si>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</si>
  <si>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</si>
  <si>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</si>
  <si>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</si>
  <si>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</si>
  <si>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</si>
  <si>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</si>
  <si>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</si>
  <si>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</si>
  <si>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</si>
  <si>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</si>
  <si>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</si>
  <si>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</si>
  <si>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</si>
  <si>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</si>
  <si>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</si>
  <si>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</si>
  <si>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</si>
  <si>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</si>
  <si>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</si>
  <si>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</si>
  <si>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</si>
  <si>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</si>
  <si>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</si>
  <si>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</si>
  <si>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</si>
  <si>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</si>
  <si>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</si>
  <si>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</si>
  <si>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</si>
  <si>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</si>
  <si>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</si>
  <si>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</si>
  <si>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</si>
  <si>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</si>
  <si>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</si>
  <si>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</si>
  <si>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</si>
  <si>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</si>
  <si>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</si>
  <si>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</si>
  <si>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</si>
  <si>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</si>
  <si>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</si>
  <si>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</si>
  <si>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</si>
  <si>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</si>
  <si>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</si>
  <si>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</si>
  <si>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</si>
  <si>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</si>
  <si>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</si>
  <si>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</si>
  <si>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</si>
  <si>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</si>
  <si>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</si>
  <si>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</si>
  <si>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</si>
  <si>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</si>
  <si>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</si>
  <si>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</si>
  <si>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</si>
  <si>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</si>
  <si>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</si>
  <si>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</si>
  <si>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</si>
  <si>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</si>
  <si>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</si>
  <si>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</si>
  <si>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</si>
  <si>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</si>
  <si>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</si>
  <si>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</si>
  <si>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</si>
  <si>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</si>
  <si>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</si>
  <si>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</si>
  <si>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</si>
  <si>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</si>
  <si>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</si>
  <si>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</si>
  <si>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</si>
  <si>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</si>
  <si>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</si>
  <si>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</si>
  <si>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</si>
  <si>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</si>
  <si>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</si>
  <si>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</si>
  <si>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</si>
  <si>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</si>
  <si>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</si>
  <si>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</si>
  <si>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</si>
  <si>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</si>
  <si>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</si>
  <si>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</si>
  <si>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</si>
  <si>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</si>
  <si>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</si>
  <si>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</si>
  <si>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</si>
  <si>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</si>
  <si>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</si>
  <si>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</si>
  <si>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</si>
  <si>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</si>
  <si>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</si>
  <si>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</si>
  <si>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</si>
  <si>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</si>
  <si>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</si>
  <si>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</si>
  <si>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</si>
  <si>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</si>
  <si>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</si>
  <si>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</si>
  <si>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</si>
  <si>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</si>
  <si>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</si>
  <si>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</si>
  <si>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</si>
  <si>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</si>
  <si>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</si>
  <si>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</si>
  <si>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</si>
  <si>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</si>
  <si>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</si>
  <si>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</si>
  <si>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</si>
  <si>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</si>
  <si>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</si>
  <si>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</si>
  <si>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</si>
  <si>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</si>
  <si>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</si>
  <si>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</si>
  <si>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</si>
  <si>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</si>
  <si>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</si>
  <si>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</si>
  <si>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</si>
  <si>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</si>
  <si>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</si>
  <si>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</si>
  <si>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</si>
  <si>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</si>
  <si>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</si>
  <si>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</si>
  <si>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</si>
  <si>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</si>
  <si>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</si>
  <si>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</si>
  <si>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</si>
  <si>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</si>
  <si>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</si>
  <si>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</si>
  <si>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</si>
  <si>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</si>
  <si>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</si>
  <si>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</si>
  <si>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</si>
  <si>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</si>
  <si>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</si>
  <si>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</si>
  <si>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</si>
  <si>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</si>
  <si>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</si>
  <si>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</si>
  <si>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</si>
  <si>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</si>
  <si>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</si>
  <si>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</si>
  <si>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</si>
  <si>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</si>
  <si>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</si>
  <si>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</si>
  <si>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</si>
  <si>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</si>
  <si>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</si>
  <si>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</si>
  <si>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</si>
  <si>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</si>
  <si>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</si>
  <si>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</si>
  <si>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</si>
  <si>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</si>
  <si>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</si>
  <si>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</si>
  <si>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</si>
  <si>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</si>
  <si>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</si>
  <si>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</si>
  <si>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</si>
  <si>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</si>
  <si>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</si>
  <si>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</si>
  <si>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</si>
  <si>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</si>
  <si>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</si>
  <si>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</si>
  <si>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</si>
  <si>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</si>
  <si>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</si>
  <si>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</si>
  <si>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</si>
  <si>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</si>
  <si>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</si>
  <si>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</si>
  <si>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</si>
  <si>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</si>
  <si>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</si>
  <si>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</si>
  <si>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</si>
  <si>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</si>
  <si>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</si>
  <si>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</si>
  <si>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</si>
  <si>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</si>
  <si>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</si>
  <si>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</si>
  <si>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</si>
  <si>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</si>
  <si>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</si>
  <si>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</si>
  <si>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</si>
  <si>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</si>
  <si>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</si>
  <si>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</si>
  <si>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</si>
  <si>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</si>
  <si>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</si>
  <si>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</si>
  <si>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</si>
  <si>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</si>
  <si>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</si>
  <si>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</si>
  <si>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</si>
  <si>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</si>
  <si>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</si>
  <si>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</si>
  <si>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</si>
  <si>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</si>
  <si>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</si>
  <si>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</si>
  <si>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</si>
  <si>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</si>
  <si>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</si>
  <si>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</si>
  <si>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</si>
  <si>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</si>
  <si>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</si>
  <si>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</si>
  <si>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</si>
  <si>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</si>
  <si>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</si>
  <si>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</si>
  <si>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</si>
  <si>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</si>
  <si>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</si>
  <si>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</si>
  <si>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</si>
  <si>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</si>
  <si>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</si>
  <si>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</si>
  <si>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</si>
  <si>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</si>
  <si>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</si>
  <si>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</si>
  <si>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</si>
  <si>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</si>
  <si>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</si>
  <si>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</si>
  <si>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</si>
  <si>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</si>
  <si>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</si>
  <si>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</si>
  <si>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</si>
  <si>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</si>
  <si>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</si>
  <si>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</si>
  <si>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</si>
  <si>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</si>
  <si>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</si>
  <si>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</si>
  <si>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</si>
  <si>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</si>
  <si>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</si>
  <si>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</si>
  <si>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</si>
  <si>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</si>
  <si>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</si>
  <si>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</si>
  <si>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</si>
  <si>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</si>
  <si>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</si>
  <si>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</si>
  <si>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</si>
  <si>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</si>
  <si>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</si>
  <si>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</si>
  <si>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</si>
  <si>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</si>
  <si>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</si>
  <si>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</si>
  <si>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</si>
  <si>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</si>
  <si>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</si>
  <si>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</si>
  <si>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</si>
  <si>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</si>
  <si>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</si>
  <si>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</si>
  <si>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</si>
  <si>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</si>
  <si>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</si>
  <si>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</si>
  <si>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</si>
  <si>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</si>
  <si>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</si>
  <si>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</si>
  <si>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</si>
  <si>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</si>
  <si>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</si>
  <si>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</si>
  <si>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</si>
  <si>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</si>
  <si>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</si>
  <si>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</si>
  <si>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</si>
  <si>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</si>
  <si>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</si>
  <si>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</si>
  <si>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</si>
  <si>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</si>
  <si>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</si>
  <si>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</si>
  <si>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</si>
  <si>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</si>
  <si>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</si>
  <si>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</si>
  <si>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</si>
  <si>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</si>
  <si>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</si>
  <si>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</si>
  <si>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</si>
  <si>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</si>
  <si>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</si>
  <si>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</si>
  <si>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</si>
  <si>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</si>
  <si>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</si>
  <si>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</si>
  <si>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</si>
  <si>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</si>
  <si>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</si>
  <si>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</si>
  <si>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</si>
  <si>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</si>
  <si>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</si>
  <si>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</si>
  <si>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</si>
  <si>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</si>
  <si>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</si>
  <si>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</si>
  <si>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</si>
  <si>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</si>
  <si>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</si>
  <si>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</si>
  <si>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</si>
  <si>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</si>
  <si>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</si>
  <si>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</si>
  <si>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</si>
  <si>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</si>
  <si>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</si>
  <si>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</si>
  <si>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</si>
  <si>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</si>
  <si>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</si>
  <si>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</si>
  <si>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</si>
  <si>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</si>
  <si>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</si>
  <si>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</si>
  <si>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</si>
  <si>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</si>
  <si>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</si>
  <si>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</si>
  <si>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</si>
  <si>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</si>
  <si>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</si>
  <si>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</si>
  <si>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</si>
  <si>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</si>
  <si>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</si>
  <si>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</si>
  <si>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</si>
  <si>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</si>
  <si>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</si>
  <si>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</si>
  <si>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</si>
  <si>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</si>
  <si>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</si>
  <si>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</si>
  <si>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</si>
  <si>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</si>
  <si>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</si>
  <si>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</si>
  <si>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</si>
  <si>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</si>
  <si>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</si>
  <si>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</si>
  <si>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</si>
  <si>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</si>
  <si>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</si>
  <si>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</si>
  <si>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</si>
  <si>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</si>
  <si>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</si>
  <si>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</si>
  <si>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</si>
  <si>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</si>
  <si>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</si>
  <si>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</si>
  <si>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</si>
  <si>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</si>
  <si>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</si>
  <si>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</si>
  <si>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</si>
  <si>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</si>
  <si>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</si>
  <si>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</si>
  <si>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</si>
  <si>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</si>
  <si>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</si>
  <si>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</si>
  <si>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</si>
  <si>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</si>
  <si>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</si>
  <si>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</si>
  <si>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</si>
  <si>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</si>
  <si>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</si>
  <si>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</si>
  <si>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</si>
  <si>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</si>
  <si>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</si>
  <si>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</si>
  <si>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</si>
  <si>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</si>
  <si>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</si>
  <si>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</si>
  <si>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</si>
  <si>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</si>
  <si>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</si>
  <si>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</si>
  <si>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</si>
  <si>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</si>
  <si>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</si>
  <si>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</si>
  <si>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</si>
  <si>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</si>
  <si>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</si>
  <si>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</si>
  <si>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</si>
  <si>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</si>
  <si>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</si>
  <si>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</si>
  <si>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</si>
  <si>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</si>
  <si>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</si>
  <si>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</si>
  <si>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</si>
  <si>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</si>
  <si>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</si>
  <si>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</si>
  <si>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</si>
  <si>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</si>
  <si>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</si>
  <si>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</si>
  <si>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</si>
  <si>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</si>
  <si>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</si>
  <si>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</si>
  <si>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</si>
  <si>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</si>
  <si>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</si>
  <si>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</si>
  <si>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</si>
  <si>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</si>
  <si>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</si>
  <si>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</si>
  <si>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</si>
  <si>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</si>
  <si>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</si>
  <si>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</si>
  <si>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</si>
  <si>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</si>
  <si>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</si>
  <si>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</si>
  <si>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</si>
  <si>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</si>
  <si>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</si>
  <si>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</si>
  <si>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</si>
  <si>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</si>
  <si>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</si>
  <si>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</si>
  <si>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</si>
  <si>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</si>
  <si>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</si>
  <si>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</si>
  <si>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</si>
  <si>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</si>
  <si>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</si>
  <si>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</si>
  <si>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</si>
  <si>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</si>
  <si>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</si>
  <si>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</si>
  <si>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</si>
  <si>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</si>
  <si>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</si>
  <si>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</si>
  <si>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</si>
  <si>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</si>
  <si>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</si>
  <si>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</si>
  <si>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</si>
  <si>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</si>
  <si>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</si>
  <si>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</si>
  <si>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</si>
  <si>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</si>
  <si>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</si>
  <si>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</si>
  <si>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</si>
  <si>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</si>
  <si>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</si>
  <si>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</si>
  <si>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</si>
  <si>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</si>
  <si>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</si>
  <si>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</si>
  <si>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</si>
  <si>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</si>
  <si>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</si>
  <si>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</si>
  <si>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</si>
  <si>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</si>
  <si>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</si>
  <si>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</si>
  <si>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</si>
  <si>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</si>
  <si>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</si>
  <si>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</si>
  <si>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</si>
  <si>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</si>
  <si>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</si>
  <si>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</si>
  <si>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</si>
  <si>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</si>
  <si>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</si>
  <si>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</si>
  <si>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</si>
  <si>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</si>
  <si>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</si>
  <si>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</si>
  <si>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</si>
  <si>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</si>
  <si>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</si>
  <si>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</si>
  <si>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</si>
  <si>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</si>
  <si>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</si>
  <si>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</si>
  <si>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</si>
  <si>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</si>
  <si>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</si>
  <si>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</si>
  <si>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</si>
  <si>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</si>
  <si>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</si>
  <si>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</si>
  <si>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</si>
  <si>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</si>
  <si>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</si>
  <si>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</si>
  <si>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</si>
  <si>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</si>
  <si>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</si>
  <si>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</si>
  <si>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</si>
  <si>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</si>
  <si>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</si>
  <si>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</si>
  <si>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</si>
  <si>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</si>
  <si>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</si>
  <si>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</si>
  <si>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</si>
  <si>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</si>
  <si>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</si>
  <si>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</si>
  <si>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</si>
  <si>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</si>
  <si>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</si>
  <si>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</si>
  <si>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</si>
  <si>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</si>
  <si>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</si>
  <si>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</si>
  <si>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</si>
  <si>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</si>
  <si>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</si>
  <si>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</si>
  <si>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</si>
  <si>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</si>
  <si>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</si>
  <si>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</si>
  <si>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</si>
  <si>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</si>
  <si>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</si>
  <si>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</si>
  <si>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</si>
  <si>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</si>
  <si>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</si>
  <si>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</si>
  <si>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</si>
  <si>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</si>
  <si>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</si>
  <si>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</si>
  <si>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</si>
  <si>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</si>
  <si>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</si>
  <si>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</si>
  <si>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</si>
  <si>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</si>
  <si>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</si>
  <si>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</si>
  <si>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</si>
  <si>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</si>
  <si>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</si>
  <si>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</si>
  <si>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</si>
  <si>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</si>
  <si>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</si>
  <si>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</si>
  <si>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</si>
  <si>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</si>
  <si>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</si>
  <si>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</si>
  <si>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</si>
  <si>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</si>
  <si>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</si>
  <si>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</si>
  <si>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</si>
  <si>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</si>
  <si>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</si>
  <si>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</si>
  <si>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</si>
  <si>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</si>
  <si>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</si>
  <si>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</si>
  <si>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</si>
  <si>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</si>
  <si>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</si>
  <si>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</si>
  <si>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</si>
  <si>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</si>
  <si>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</si>
  <si>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</si>
  <si>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</si>
  <si>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</si>
  <si>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</si>
  <si>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</si>
  <si>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</si>
  <si>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</si>
  <si>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</si>
  <si>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</si>
  <si>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</si>
  <si>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</si>
  <si>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</si>
  <si>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</si>
  <si>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</si>
  <si>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</si>
  <si>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</si>
  <si>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</si>
  <si>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</si>
  <si>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</si>
  <si>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</si>
  <si>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</si>
  <si>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</si>
  <si>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</si>
  <si>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</si>
  <si>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</si>
  <si>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</si>
  <si>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</si>
  <si>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</si>
  <si>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</si>
  <si>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</si>
  <si>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</si>
  <si>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</si>
  <si>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</si>
  <si>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</si>
  <si>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</si>
  <si>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</si>
  <si>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</si>
  <si>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</si>
  <si>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</si>
  <si>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</si>
  <si>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</si>
  <si>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</si>
  <si>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</si>
  <si>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</si>
  <si>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</si>
  <si>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</si>
  <si>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</si>
  <si>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</si>
  <si>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</si>
  <si>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</si>
  <si>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</si>
  <si>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</si>
  <si>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</si>
  <si>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</si>
  <si>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</si>
  <si>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</si>
  <si>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</si>
  <si>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</si>
  <si>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</si>
  <si>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</si>
  <si>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</si>
  <si>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</si>
  <si>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</si>
  <si>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</si>
  <si>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</si>
  <si>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</si>
  <si>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</si>
  <si>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</si>
  <si>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</si>
  <si>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</si>
  <si>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</si>
  <si>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</si>
  <si>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</si>
  <si>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</si>
  <si>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</si>
  <si>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</si>
  <si>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</si>
  <si>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</si>
  <si>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</si>
  <si>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</si>
  <si>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</si>
  <si>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</si>
  <si>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</si>
  <si>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</si>
  <si>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</si>
  <si>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</si>
  <si>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</si>
  <si>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</si>
  <si>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</si>
  <si>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</si>
  <si>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</si>
  <si>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</si>
  <si>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</si>
  <si>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</si>
  <si>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</si>
  <si>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</si>
  <si>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</si>
  <si>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</si>
  <si>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</si>
  <si>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</si>
  <si>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</si>
  <si>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</si>
  <si>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</si>
  <si>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</si>
  <si>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</si>
  <si>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</si>
  <si>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</si>
  <si>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</si>
  <si>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</si>
  <si>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</si>
  <si>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</si>
  <si>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</si>
  <si>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</si>
  <si>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</si>
  <si>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</si>
  <si>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</si>
  <si>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</si>
  <si>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</si>
  <si>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</si>
  <si>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</si>
  <si>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</si>
  <si>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</si>
  <si>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</si>
  <si>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</si>
  <si>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</si>
  <si>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</si>
  <si>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</si>
  <si>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</si>
  <si>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</si>
  <si>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</si>
  <si>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</si>
  <si>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</si>
  <si>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</si>
  <si>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</si>
  <si>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</si>
  <si>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</si>
  <si>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</si>
  <si>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</si>
  <si>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</si>
  <si>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</si>
  <si>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</si>
  <si>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</si>
  <si>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</si>
  <si>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</si>
  <si>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</si>
  <si>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</si>
  <si>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</si>
  <si>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</si>
  <si>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</si>
  <si>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</si>
  <si>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</si>
  <si>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</si>
  <si>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</si>
  <si>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</si>
  <si>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</si>
  <si>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</si>
  <si>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</si>
  <si>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</si>
  <si>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</si>
  <si>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</si>
  <si>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</si>
  <si>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</si>
  <si>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</si>
  <si>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</si>
  <si>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</si>
  <si>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</si>
  <si>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</si>
  <si>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</si>
  <si>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</si>
  <si>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</si>
  <si>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</si>
  <si>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</si>
  <si>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</si>
  <si>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</si>
  <si>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</si>
  <si>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</si>
  <si>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</si>
  <si>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</si>
  <si>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</si>
  <si>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</si>
  <si>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</si>
  <si>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</si>
  <si>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</si>
  <si>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</si>
  <si>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</si>
  <si>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</si>
  <si>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</si>
  <si>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</si>
  <si>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</si>
  <si>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</si>
  <si>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</si>
  <si>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</si>
  <si>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</si>
  <si>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</si>
  <si>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</si>
  <si>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</si>
  <si>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</si>
  <si>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</si>
  <si>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</si>
  <si>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</si>
  <si>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</si>
  <si>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</si>
  <si>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</si>
  <si>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</si>
  <si>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</si>
  <si>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</si>
  <si>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</si>
  <si>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</si>
  <si>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</si>
  <si>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</si>
  <si>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</si>
  <si>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</si>
  <si>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</si>
  <si>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</si>
  <si>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</si>
  <si>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</si>
  <si>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</si>
  <si>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</si>
  <si>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</si>
  <si>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</si>
  <si>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</si>
  <si>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</si>
  <si>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</si>
  <si>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</si>
  <si>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</si>
  <si>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</si>
  <si>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</si>
  <si>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</si>
  <si>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</si>
  <si>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</si>
  <si>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</si>
  <si>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</si>
  <si>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</si>
  <si>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</si>
  <si>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</si>
  <si>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</si>
  <si>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</si>
  <si>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</si>
  <si>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</si>
  <si>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</si>
  <si>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</si>
  <si>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</si>
  <si>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</si>
  <si>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</si>
  <si>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</si>
  <si>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</si>
  <si>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</si>
  <si>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</si>
  <si>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</si>
  <si>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</si>
  <si>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</si>
  <si>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</si>
  <si>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</si>
  <si>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</si>
  <si>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</si>
  <si>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</si>
  <si>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</si>
  <si>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</si>
  <si>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</si>
  <si>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</si>
  <si>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</si>
  <si>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</si>
  <si>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</si>
  <si>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</si>
  <si>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</si>
  <si>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</si>
  <si>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</si>
  <si>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</si>
  <si>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</si>
  <si>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</si>
  <si>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</si>
  <si>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</si>
  <si>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</si>
  <si>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</si>
  <si>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</si>
  <si>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</si>
  <si>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</si>
  <si>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</si>
  <si>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</si>
  <si>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</si>
  <si>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</si>
  <si>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</si>
  <si>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</si>
  <si>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</si>
  <si>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</si>
  <si>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</si>
  <si>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</si>
  <si>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</si>
  <si>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</si>
  <si>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</si>
  <si>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</si>
  <si>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</si>
  <si>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</si>
  <si>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</si>
  <si>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</si>
  <si>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</si>
  <si>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</si>
  <si>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</si>
  <si>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</si>
  <si>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</si>
  <si>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</si>
  <si>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</si>
  <si>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</si>
  <si>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</si>
  <si>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</si>
  <si>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</si>
  <si>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</si>
  <si>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</si>
  <si>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</si>
  <si>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</si>
  <si>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</si>
  <si>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</si>
  <si>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</si>
  <si>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</si>
  <si>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</si>
  <si>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</si>
  <si>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</si>
  <si>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</si>
  <si>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</si>
  <si>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</si>
  <si>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</si>
  <si>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</si>
  <si>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</si>
  <si>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</si>
  <si>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</si>
  <si>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</si>
  <si>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</si>
  <si>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</si>
  <si>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</si>
  <si>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</si>
  <si>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</si>
  <si>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</si>
  <si>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</si>
  <si>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</si>
  <si>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</si>
  <si>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</si>
  <si>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</si>
  <si>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</si>
  <si>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</si>
  <si>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</si>
  <si>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</si>
  <si>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</si>
  <si>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</si>
  <si>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</si>
  <si>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</si>
  <si>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</si>
  <si>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</si>
  <si>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</si>
  <si>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</si>
  <si>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</si>
  <si>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</si>
  <si>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</si>
  <si>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</si>
  <si>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</si>
  <si>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</si>
  <si>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</si>
  <si>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</si>
  <si>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</si>
  <si>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</si>
  <si>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</si>
  <si>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</si>
  <si>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</si>
  <si>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</si>
  <si>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</si>
  <si>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</si>
  <si>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</si>
  <si>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</si>
  <si>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</si>
  <si>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</si>
  <si>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</si>
  <si>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</si>
  <si>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</si>
  <si>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</si>
  <si>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</si>
  <si>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</si>
  <si>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</si>
  <si>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</si>
  <si>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</si>
  <si>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</si>
  <si>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</si>
  <si>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</si>
  <si>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</si>
  <si>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</si>
  <si>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</si>
  <si>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</si>
  <si>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</si>
  <si>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</si>
  <si>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</si>
  <si>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</si>
  <si>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</si>
  <si>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</si>
  <si>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</si>
  <si>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</si>
  <si>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</si>
  <si>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</si>
  <si>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</si>
  <si>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</si>
  <si>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</si>
  <si>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</si>
  <si>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</si>
  <si>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</si>
  <si>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</si>
  <si>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</si>
  <si>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</si>
  <si>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</si>
  <si>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</si>
  <si>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</si>
  <si>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</si>
  <si>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</si>
  <si>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</si>
  <si>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</si>
  <si>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</si>
  <si>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</si>
  <si>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</si>
  <si>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</si>
  <si>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</si>
  <si>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</si>
  <si>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</si>
  <si>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</si>
  <si>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</si>
  <si>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</si>
  <si>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</si>
  <si>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</si>
  <si>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</si>
  <si>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</si>
  <si>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</si>
  <si>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</si>
  <si>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</si>
  <si>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</si>
  <si>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</si>
  <si>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</si>
  <si>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</si>
  <si>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</si>
  <si>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</si>
  <si>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</si>
  <si>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</si>
  <si>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</si>
  <si>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</si>
  <si>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</si>
  <si>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</si>
  <si>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</si>
  <si>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</si>
  <si>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</si>
  <si>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</si>
  <si>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</si>
  <si>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</si>
  <si>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</si>
  <si>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</si>
  <si>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</si>
  <si>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</si>
  <si>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</si>
  <si>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</si>
  <si>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</si>
  <si>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</si>
  <si>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</si>
  <si>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</si>
  <si>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</si>
  <si>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</si>
  <si>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</si>
  <si>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</si>
  <si>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</si>
  <si>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</si>
  <si>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</si>
  <si>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</si>
  <si>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</si>
  <si>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</si>
  <si>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</si>
  <si>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</si>
  <si>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</si>
  <si>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</si>
  <si>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</si>
  <si>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</si>
  <si>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</si>
  <si>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</si>
  <si>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</si>
  <si>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</si>
  <si>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</si>
  <si>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</si>
  <si>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</si>
  <si>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</si>
  <si>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</si>
  <si>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</si>
  <si>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</si>
  <si>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</si>
  <si>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</si>
  <si>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</si>
  <si>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</si>
  <si>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</si>
  <si>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</si>
  <si>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</si>
  <si>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</si>
  <si>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</si>
  <si>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</si>
  <si>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</si>
  <si>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</si>
  <si>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</si>
  <si>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</si>
  <si>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</si>
  <si>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</si>
  <si>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</si>
  <si>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</si>
  <si>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</si>
  <si>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</si>
  <si>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</si>
  <si>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</si>
  <si>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</si>
  <si>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</si>
  <si>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</si>
  <si>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</si>
  <si>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</si>
  <si>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</si>
  <si>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</si>
  <si>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</si>
  <si>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</si>
  <si>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</si>
  <si>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</si>
  <si>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</si>
  <si>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</si>
  <si>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</si>
  <si>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</si>
  <si>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</si>
  <si>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</si>
  <si>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</si>
  <si>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</si>
  <si>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</si>
  <si>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</si>
  <si>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</si>
  <si>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</si>
  <si>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</si>
  <si>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</si>
  <si>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</si>
  <si>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</si>
  <si>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</si>
  <si>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</si>
  <si>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</si>
  <si>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</si>
  <si>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</si>
  <si>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</si>
  <si>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</si>
  <si>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</si>
  <si>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</si>
  <si>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</si>
  <si>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</si>
  <si>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</si>
  <si>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</si>
  <si>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</si>
  <si>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</si>
  <si>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</si>
  <si>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</si>
  <si>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</si>
  <si>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</si>
  <si>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</si>
  <si>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</si>
  <si>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</si>
  <si>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</si>
  <si>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</si>
  <si>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</si>
  <si>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</si>
  <si>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</si>
  <si>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</si>
  <si>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</si>
  <si>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</si>
  <si>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</si>
  <si>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</si>
  <si>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</si>
  <si>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</si>
  <si>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</si>
  <si>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</si>
  <si>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</si>
  <si>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</si>
  <si>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</si>
  <si>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</si>
  <si>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</si>
  <si>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</si>
  <si>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</si>
  <si>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</si>
  <si>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</si>
  <si>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</si>
  <si>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</si>
  <si>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</si>
  <si>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</si>
  <si>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</si>
  <si>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</si>
  <si>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</si>
  <si>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</si>
  <si>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</si>
  <si>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</si>
  <si>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</si>
  <si>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</si>
  <si>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</si>
  <si>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</si>
  <si>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</si>
  <si>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</si>
  <si>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</si>
  <si>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</si>
  <si>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</si>
  <si>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</si>
  <si>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</si>
  <si>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</si>
  <si>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</si>
  <si>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</si>
  <si>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</si>
  <si>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</si>
  <si>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</si>
  <si>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</si>
  <si>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</si>
  <si>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</si>
  <si>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</si>
  <si>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</si>
  <si>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</si>
  <si>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</si>
  <si>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</si>
  <si>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</si>
  <si>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</si>
  <si>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</si>
  <si>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</si>
  <si>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</si>
  <si>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</si>
  <si>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</si>
  <si>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</si>
  <si>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</si>
  <si>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</si>
  <si>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</si>
  <si>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</si>
  <si>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</si>
  <si>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</si>
  <si>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</si>
  <si>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</si>
  <si>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</si>
  <si>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</si>
  <si>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</si>
  <si>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</si>
  <si>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</si>
  <si>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</si>
  <si>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</si>
  <si>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</si>
  <si>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</si>
  <si>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</si>
  <si>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</si>
  <si>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</si>
  <si>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</si>
  <si>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</si>
  <si>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</si>
  <si>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</si>
  <si>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</si>
  <si>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</si>
  <si>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</si>
  <si>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</si>
  <si>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</si>
  <si>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</si>
  <si>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</si>
  <si>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</si>
  <si>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</si>
  <si>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</si>
  <si>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</si>
  <si>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</si>
  <si>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</si>
  <si>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</si>
  <si>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</si>
  <si>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</si>
  <si>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</si>
  <si>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</si>
  <si>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</si>
  <si>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</si>
  <si>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</si>
  <si>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</si>
  <si>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</si>
  <si>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</si>
  <si>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</si>
  <si>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</si>
  <si>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</si>
  <si>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</si>
  <si>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</si>
  <si>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</si>
  <si>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</si>
  <si>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</si>
  <si>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</si>
  <si>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</si>
  <si>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</si>
  <si>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</si>
  <si>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</si>
  <si>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</si>
  <si>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</si>
  <si>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</si>
  <si>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</si>
  <si>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</si>
  <si>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</si>
  <si>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</si>
  <si>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</si>
  <si>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</si>
  <si>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</si>
  <si>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</si>
  <si>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</si>
  <si>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</si>
  <si>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</si>
  <si>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</si>
  <si>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</si>
  <si>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</si>
  <si>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</si>
  <si>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</si>
  <si>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</si>
  <si>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</si>
  <si>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</si>
  <si>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</si>
  <si>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</si>
  <si>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</si>
  <si>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</si>
  <si>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</si>
  <si>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</si>
  <si>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</si>
  <si>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</si>
  <si>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</si>
  <si>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</si>
  <si>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</si>
  <si>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</si>
  <si>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</si>
  <si>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</si>
  <si>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</si>
  <si>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</si>
  <si>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</si>
  <si>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</si>
  <si>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</si>
  <si>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</si>
  <si>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</si>
  <si>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</si>
  <si>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</si>
  <si>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</si>
  <si>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</si>
  <si>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</si>
  <si>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</si>
  <si>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</si>
  <si>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</si>
  <si>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</si>
  <si>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</si>
  <si>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</si>
  <si>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</si>
  <si>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</si>
  <si>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</si>
  <si>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</si>
  <si>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</si>
  <si>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</si>
  <si>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</si>
  <si>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</si>
  <si>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</si>
  <si>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</si>
  <si>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</si>
  <si>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</si>
  <si>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</si>
  <si>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</si>
  <si>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</si>
  <si>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</si>
  <si>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</si>
  <si>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</si>
  <si>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</si>
  <si>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</si>
  <si>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</si>
  <si>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</si>
  <si>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</si>
  <si>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</si>
  <si>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</si>
  <si>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</si>
  <si>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</si>
  <si>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</si>
  <si>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</si>
  <si>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</si>
  <si>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</si>
  <si>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</si>
  <si>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</si>
  <si>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</si>
  <si>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</si>
  <si>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</si>
  <si>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</si>
  <si>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</si>
  <si>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</si>
  <si>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</si>
  <si>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</si>
  <si>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</si>
  <si>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</si>
  <si>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</si>
  <si>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</si>
  <si>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</si>
  <si>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</si>
  <si>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</si>
  <si>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</si>
  <si>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</si>
  <si>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</si>
  <si>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</si>
  <si>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</si>
  <si>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</si>
  <si>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</si>
  <si>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</si>
  <si>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</si>
  <si>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</si>
  <si>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</si>
  <si>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</si>
  <si>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</si>
  <si>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</si>
  <si>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</si>
  <si>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</si>
  <si>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</si>
  <si>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</si>
  <si>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</si>
  <si>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</si>
  <si>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</si>
  <si>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</si>
  <si>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</si>
  <si>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</si>
  <si>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</si>
  <si>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</si>
  <si>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</si>
  <si>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</si>
  <si>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</si>
  <si>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</si>
  <si>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</si>
  <si>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</si>
  <si>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</si>
  <si>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</si>
  <si>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</si>
  <si>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</si>
  <si>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</si>
  <si>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</si>
  <si>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</si>
  <si>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</si>
  <si>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</si>
  <si>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</si>
  <si>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</si>
  <si>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</si>
  <si>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</si>
  <si>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</si>
  <si>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</si>
  <si>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</si>
  <si>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</si>
  <si>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</si>
  <si>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</si>
  <si>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</si>
  <si>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</si>
  <si>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</si>
  <si>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</si>
  <si>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</si>
  <si>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</si>
  <si>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</si>
  <si>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</si>
  <si>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</si>
  <si>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</si>
  <si>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</si>
  <si>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</si>
  <si>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</si>
  <si>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</si>
  <si>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</si>
  <si>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</si>
  <si>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</si>
  <si>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</si>
  <si>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</si>
  <si>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</si>
  <si>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</si>
  <si>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</si>
  <si>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</si>
  <si>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</si>
  <si>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</si>
  <si>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</si>
  <si>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</si>
  <si>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</si>
  <si>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</si>
  <si>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</si>
  <si>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</si>
  <si>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</si>
  <si>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</si>
  <si>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</si>
  <si>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</si>
  <si>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</si>
  <si>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</si>
  <si>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</si>
  <si>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</si>
  <si>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</si>
  <si>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</si>
  <si>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</si>
  <si>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</si>
  <si>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</si>
  <si>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</si>
  <si>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</si>
  <si>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</si>
  <si>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</si>
  <si>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</si>
  <si>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</si>
  <si>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</si>
  <si>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</si>
  <si>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</si>
  <si>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</si>
  <si>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</si>
  <si>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</si>
  <si>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</si>
  <si>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</si>
  <si>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</si>
  <si>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</si>
  <si>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</si>
  <si>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</si>
  <si>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</si>
  <si>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</si>
  <si>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</si>
  <si>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</si>
  <si>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</si>
  <si>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</si>
  <si>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</si>
  <si>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</si>
  <si>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</si>
  <si>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</si>
  <si>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</si>
  <si>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</si>
  <si>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</si>
  <si>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</si>
  <si>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</si>
  <si>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</si>
  <si>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</si>
  <si>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</si>
  <si>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</si>
  <si>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</si>
  <si>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</si>
  <si>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</si>
  <si>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</si>
  <si>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</si>
  <si>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</si>
  <si>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</si>
  <si>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</si>
  <si>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</si>
  <si>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</si>
  <si>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</si>
  <si>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</si>
  <si>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</si>
  <si>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</si>
  <si>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</si>
  <si>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</si>
  <si>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</si>
  <si>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</si>
  <si>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</si>
  <si>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</si>
  <si>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</si>
  <si>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</si>
  <si>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</si>
  <si>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</si>
  <si>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</si>
  <si>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</si>
  <si>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</si>
  <si>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</si>
  <si>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</si>
  <si>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</si>
  <si>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</si>
  <si>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</si>
  <si>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</si>
  <si>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</si>
  <si>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</si>
  <si>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</si>
  <si>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</si>
  <si>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</si>
  <si>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</si>
  <si>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</si>
  <si>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</si>
  <si>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</si>
  <si>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</si>
  <si>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</si>
  <si>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</si>
  <si>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</si>
  <si>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</si>
  <si>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</si>
  <si>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</si>
  <si>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</si>
  <si>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</si>
  <si>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</si>
  <si>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</si>
  <si>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</si>
  <si>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</si>
  <si>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</si>
  <si>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</si>
  <si>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</si>
  <si>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</si>
  <si>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</si>
  <si>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</si>
  <si>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</si>
  <si>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</si>
  <si>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</si>
  <si>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</si>
  <si>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</si>
  <si>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</si>
  <si>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</si>
  <si>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</si>
  <si>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</si>
  <si>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</si>
  <si>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</si>
  <si>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</si>
  <si>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</si>
  <si>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</si>
  <si>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</si>
  <si>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</si>
  <si>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</si>
  <si>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</si>
  <si>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</si>
  <si>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</si>
  <si>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</si>
  <si>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</si>
  <si>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</si>
  <si>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</si>
  <si>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</si>
  <si>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</si>
  <si>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</si>
  <si>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</si>
  <si>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</si>
  <si>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</si>
  <si>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</si>
  <si>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</si>
  <si>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</si>
  <si>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</si>
  <si>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</si>
  <si>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</si>
  <si>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</si>
  <si>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</si>
  <si>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</si>
  <si>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</si>
  <si>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</si>
  <si>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</si>
  <si>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</si>
  <si>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</si>
  <si>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</si>
  <si>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</si>
  <si>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</si>
  <si>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</si>
  <si>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</si>
  <si>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</si>
  <si>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</si>
  <si>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</si>
  <si>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</si>
  <si>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</si>
  <si>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</si>
  <si>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</si>
  <si>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</si>
  <si>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</si>
  <si>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</si>
  <si>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</si>
  <si>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</si>
  <si>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</si>
  <si>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</si>
  <si>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</si>
  <si>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</si>
  <si>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</si>
  <si>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</si>
  <si>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</si>
  <si>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</si>
  <si>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</si>
  <si>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</si>
  <si>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</si>
  <si>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</si>
  <si>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</si>
  <si>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</si>
  <si>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</si>
  <si>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</si>
  <si>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</si>
  <si>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</si>
  <si>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</si>
  <si>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</si>
  <si>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</si>
  <si>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</si>
  <si>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</si>
  <si>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</si>
  <si>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</si>
  <si>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</si>
  <si>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</si>
  <si>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</si>
  <si>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</si>
  <si>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</si>
  <si>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</si>
  <si>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</si>
  <si>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</si>
  <si>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</si>
  <si>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</si>
  <si>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</si>
  <si>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</si>
  <si>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</si>
  <si>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</si>
  <si>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</si>
  <si>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</si>
  <si>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</si>
  <si>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</si>
  <si>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</si>
  <si>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</si>
  <si>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</si>
  <si>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</si>
  <si>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</si>
  <si>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</si>
  <si>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</si>
  <si>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</si>
  <si>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</si>
  <si>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</si>
  <si>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</si>
  <si>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</si>
  <si>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</si>
  <si>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</si>
  <si>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</si>
  <si>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</si>
  <si>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</si>
  <si>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</si>
  <si>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</si>
  <si>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</si>
  <si>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</si>
  <si>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</si>
  <si>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</si>
  <si>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</si>
  <si>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</si>
  <si>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</si>
  <si>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</si>
  <si>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</si>
  <si>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</si>
  <si>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</si>
  <si>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</si>
  <si>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</si>
  <si>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</si>
  <si>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</si>
  <si>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</si>
  <si>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</si>
  <si>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</si>
  <si>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</si>
  <si>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</si>
  <si>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</si>
  <si>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</si>
  <si>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</si>
  <si>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</si>
  <si>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</si>
  <si>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</si>
  <si>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</si>
  <si>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</si>
  <si>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</si>
  <si>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</si>
  <si>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</si>
  <si>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</si>
  <si>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</si>
  <si>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</si>
  <si>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</si>
  <si>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</si>
  <si>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</si>
  <si>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</si>
  <si>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</si>
  <si>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</si>
  <si>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</si>
  <si>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</si>
  <si>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</si>
  <si>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</si>
  <si>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</si>
  <si>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</si>
  <si>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</si>
  <si>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</si>
  <si>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</si>
  <si>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</si>
  <si>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</si>
  <si>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</si>
  <si>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</si>
  <si>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</si>
  <si>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</si>
  <si>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</si>
  <si>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</si>
  <si>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</si>
  <si>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</si>
  <si>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</si>
  <si>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</si>
  <si>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</si>
  <si>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</si>
  <si>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</si>
  <si>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</si>
  <si>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</si>
  <si>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</si>
  <si>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</si>
  <si>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</si>
  <si>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</si>
  <si>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</si>
  <si>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</si>
  <si>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</si>
  <si>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</si>
  <si>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</si>
  <si>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</si>
  <si>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</si>
  <si>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</si>
  <si>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</si>
  <si>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</si>
  <si>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</si>
  <si>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</si>
  <si>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</si>
  <si>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</si>
  <si>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</si>
  <si>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</si>
  <si>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</si>
  <si>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</si>
  <si>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</si>
  <si>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</si>
  <si>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</si>
  <si>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</si>
  <si>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</si>
  <si>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</si>
  <si>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</si>
  <si>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</si>
  <si>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</si>
  <si>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</si>
  <si>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</si>
  <si>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</si>
  <si>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</si>
  <si>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</si>
  <si>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</si>
  <si>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</si>
  <si>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</si>
  <si>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</si>
  <si>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</si>
  <si>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</si>
  <si>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</si>
  <si>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</si>
  <si>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</si>
  <si>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</si>
  <si>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</si>
  <si>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</si>
  <si>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</si>
  <si>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</si>
  <si>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</si>
  <si>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</si>
  <si>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</si>
  <si>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</si>
  <si>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</si>
  <si>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</si>
  <si>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</si>
  <si>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</si>
  <si>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</si>
  <si>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</si>
  <si>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</si>
  <si>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</si>
  <si>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</si>
  <si>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</si>
  <si>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</si>
  <si>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</si>
  <si>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</si>
  <si>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</si>
  <si>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</si>
  <si>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</si>
  <si>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</si>
  <si>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</si>
  <si>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</si>
  <si>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</si>
  <si>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</si>
  <si>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</si>
  <si>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</si>
  <si>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</si>
  <si>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</si>
  <si>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</si>
  <si>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</si>
  <si>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</si>
  <si>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</si>
  <si>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</si>
  <si>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</si>
  <si>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</si>
  <si>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</si>
  <si>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</si>
  <si>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</si>
  <si>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</si>
  <si>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</si>
  <si>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</si>
  <si>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</si>
  <si>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</si>
  <si>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</si>
  <si>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</si>
  <si>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</si>
  <si>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</si>
  <si>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</si>
  <si>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</si>
  <si>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</si>
  <si>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</si>
  <si>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</si>
  <si>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</si>
  <si>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</si>
  <si>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</si>
  <si>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</si>
  <si>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</si>
  <si>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</si>
  <si>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</si>
  <si>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</si>
  <si>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</si>
  <si>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</si>
  <si>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</si>
  <si>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</si>
  <si>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</si>
  <si>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</si>
  <si>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</si>
  <si>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</si>
  <si>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</si>
  <si>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</si>
  <si>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</si>
  <si>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</si>
  <si>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</si>
  <si>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</si>
  <si>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</si>
  <si>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</si>
  <si>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</si>
  <si>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</si>
  <si>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</si>
  <si>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</si>
  <si>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</si>
  <si>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</si>
  <si>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</si>
  <si>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</si>
  <si>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</si>
  <si>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</si>
  <si>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</si>
  <si>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</si>
  <si>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</si>
  <si>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</si>
  <si>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</si>
  <si>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</si>
  <si>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</si>
  <si>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</si>
  <si>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</si>
  <si>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</si>
  <si>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</si>
  <si>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</si>
  <si>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</si>
  <si>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</si>
  <si>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</si>
  <si>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</si>
  <si>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</si>
  <si>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</si>
  <si>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</si>
  <si>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</si>
  <si>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</si>
  <si>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</si>
  <si>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</si>
  <si>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</si>
  <si>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</si>
  <si>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</si>
  <si>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</si>
  <si>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</si>
  <si>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</si>
  <si>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</si>
  <si>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</si>
  <si>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</si>
  <si>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</si>
  <si>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</si>
  <si>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</si>
  <si>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</si>
  <si>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</si>
  <si>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</si>
  <si>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</si>
  <si>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</si>
  <si>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</si>
  <si>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</si>
  <si>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</si>
  <si>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</si>
  <si>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</si>
  <si>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</si>
  <si>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</si>
  <si>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</si>
  <si>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</si>
  <si>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</si>
  <si>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</si>
  <si>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</si>
  <si>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</si>
  <si>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</si>
  <si>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</si>
  <si>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</si>
  <si>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</si>
  <si>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</si>
  <si>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</si>
  <si>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</si>
  <si>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</si>
  <si>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</si>
  <si>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</si>
  <si>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</si>
  <si>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</si>
  <si>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</si>
  <si>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</si>
  <si>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</si>
  <si>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</si>
  <si>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</si>
  <si>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</si>
  <si>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</si>
  <si>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</si>
  <si>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</si>
  <si>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</si>
  <si>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</si>
  <si>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</si>
  <si>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</si>
  <si>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</si>
  <si>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</si>
  <si>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</si>
  <si>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</si>
  <si>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</si>
  <si>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</si>
  <si>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</si>
  <si>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</si>
  <si>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</si>
  <si>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</si>
  <si>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</si>
  <si>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</si>
  <si>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</si>
  <si>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</si>
  <si>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</si>
  <si>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</si>
  <si>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</si>
  <si>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</si>
  <si>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</si>
  <si>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</si>
  <si>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</si>
  <si>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</si>
  <si>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</si>
  <si>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</si>
  <si>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</si>
  <si>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</si>
  <si>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</si>
  <si>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</si>
  <si>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</si>
  <si>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</si>
  <si>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</si>
  <si>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</si>
  <si>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</si>
  <si>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</si>
  <si>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</si>
  <si>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</si>
  <si>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</si>
  <si>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</si>
  <si>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</si>
  <si>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</si>
  <si>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</si>
  <si>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</si>
  <si>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</si>
  <si>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</si>
  <si>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</si>
  <si>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</si>
  <si>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</si>
  <si>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</si>
  <si>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</si>
  <si>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</si>
  <si>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</si>
  <si>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</si>
  <si>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</si>
  <si>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</si>
  <si>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</si>
  <si>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</si>
  <si>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</si>
  <si>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</si>
  <si>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</si>
  <si>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</si>
  <si>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</si>
  <si>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</si>
  <si>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</si>
  <si>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</si>
  <si>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</si>
  <si>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</si>
  <si>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</si>
  <si>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</si>
  <si>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</si>
  <si>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</si>
  <si>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</si>
  <si>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</si>
  <si>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</si>
  <si>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</si>
  <si>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</si>
  <si>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</si>
  <si>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</si>
  <si>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</si>
  <si>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</si>
  <si>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</si>
  <si>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</si>
  <si>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</si>
  <si>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</si>
  <si>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</si>
  <si>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</si>
  <si>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</si>
  <si>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</si>
  <si>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</si>
  <si>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</si>
  <si>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</si>
  <si>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</si>
  <si>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</si>
  <si>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</si>
  <si>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</si>
  <si>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</si>
  <si>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</si>
  <si>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</si>
  <si>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</si>
  <si>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</si>
  <si>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</si>
  <si>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</si>
  <si>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</si>
  <si>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</si>
  <si>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</si>
  <si>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</si>
  <si>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</si>
  <si>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</si>
  <si>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</si>
  <si>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</si>
  <si>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</si>
  <si>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</si>
  <si>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</si>
  <si>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</si>
  <si>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</si>
  <si>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</si>
  <si>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</si>
  <si>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</si>
  <si>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</si>
  <si>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</si>
  <si>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</si>
  <si>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</si>
  <si>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</si>
  <si>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</si>
  <si>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</si>
  <si>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</si>
  <si>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</si>
  <si>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</si>
  <si>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</si>
  <si>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</si>
  <si>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</si>
  <si>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</si>
  <si>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</si>
  <si>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</si>
  <si>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</si>
  <si>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</si>
  <si>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</si>
  <si>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</si>
  <si>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</si>
  <si>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</si>
  <si>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</si>
  <si>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</si>
  <si>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</si>
  <si>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</si>
  <si>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</si>
  <si>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</si>
  <si>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</si>
  <si>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</si>
  <si>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</si>
  <si>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</si>
  <si>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</si>
  <si>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</si>
  <si>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</si>
  <si>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</si>
  <si>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</si>
  <si>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</si>
  <si>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</si>
  <si>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</si>
  <si>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</si>
  <si>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</si>
  <si>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</si>
  <si>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</si>
  <si>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</si>
  <si>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</si>
  <si>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</si>
  <si>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</si>
  <si>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</si>
  <si>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</si>
  <si>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</si>
  <si>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</si>
  <si>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</si>
  <si>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</si>
  <si>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</si>
  <si>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</si>
  <si>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</si>
  <si>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</si>
  <si>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</si>
  <si>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</si>
  <si>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</si>
  <si>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</si>
  <si>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</si>
  <si>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</si>
  <si>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</si>
  <si>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</si>
  <si>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</si>
  <si>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</si>
  <si>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</si>
  <si>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</si>
  <si>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</si>
  <si>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</si>
  <si>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</si>
  <si>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</si>
  <si>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</si>
  <si>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</si>
  <si>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</si>
  <si>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</si>
  <si>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</si>
  <si>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</si>
  <si>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</si>
  <si>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</si>
  <si>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</si>
  <si>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</si>
  <si>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</si>
  <si>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</si>
  <si>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</si>
  <si>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</si>
  <si>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</si>
  <si>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</si>
  <si>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</si>
  <si>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</si>
  <si>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</si>
  <si>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</si>
  <si>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</si>
  <si>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</si>
  <si>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</si>
  <si>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</si>
  <si>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</si>
  <si>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</si>
  <si>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</si>
  <si>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</si>
  <si>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</si>
  <si>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</si>
  <si>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</si>
  <si>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</si>
  <si>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</si>
  <si>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</si>
  <si>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</si>
  <si>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</si>
  <si>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</si>
  <si>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</si>
  <si>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</si>
  <si>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</si>
  <si>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</si>
  <si>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</si>
  <si>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</si>
  <si>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</si>
  <si>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</si>
  <si>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</si>
  <si>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</si>
  <si>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</si>
  <si>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</si>
  <si>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</si>
  <si>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</si>
  <si>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</si>
  <si>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</si>
  <si>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</si>
  <si>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</si>
  <si>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</si>
  <si>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</si>
  <si>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</si>
  <si>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</si>
  <si>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</si>
  <si>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</si>
  <si>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</si>
  <si>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</si>
  <si>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</si>
  <si>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</si>
  <si>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</si>
  <si>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</si>
  <si>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</si>
  <si>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</si>
  <si>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</si>
  <si>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</si>
  <si>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</si>
  <si>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</si>
  <si>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</si>
  <si>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</si>
  <si>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</si>
  <si>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</si>
  <si>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</si>
  <si>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</si>
  <si>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</si>
  <si>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</si>
  <si>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</si>
  <si>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</si>
  <si>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</si>
  <si>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</si>
  <si>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</si>
  <si>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</si>
  <si>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</si>
  <si>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</si>
  <si>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</si>
  <si>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</si>
  <si>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</si>
  <si>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</si>
  <si>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</si>
  <si>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</si>
  <si>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</si>
  <si>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</si>
  <si>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</si>
  <si>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</si>
  <si>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</si>
  <si>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</si>
  <si>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</si>
  <si>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</si>
  <si>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</si>
  <si>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</si>
  <si>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</si>
  <si>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</si>
  <si>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</si>
  <si>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</si>
  <si>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</si>
  <si>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</si>
  <si>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</si>
  <si>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</si>
  <si>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</si>
  <si>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</si>
  <si>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</si>
  <si>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</si>
  <si>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</si>
  <si>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</si>
  <si>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</si>
  <si>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</si>
  <si>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</si>
  <si>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</si>
  <si>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</si>
  <si>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</si>
  <si>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</si>
  <si>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</si>
  <si>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</si>
  <si>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</si>
  <si>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</si>
  <si>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</si>
  <si>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</si>
  <si>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</si>
  <si>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</si>
  <si>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</si>
  <si>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</si>
  <si>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</si>
  <si>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</si>
  <si>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</si>
  <si>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</si>
  <si>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</si>
  <si>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</si>
  <si>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</si>
  <si>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</si>
  <si>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</si>
  <si>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</si>
  <si>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</si>
  <si>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</si>
  <si>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</si>
  <si>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</si>
  <si>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</si>
  <si>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</si>
  <si>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</si>
  <si>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</si>
  <si>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</si>
  <si>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</si>
  <si>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</si>
  <si>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</si>
  <si>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</si>
  <si>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</si>
  <si>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</si>
  <si>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</si>
  <si>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</si>
  <si>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</si>
  <si>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</si>
  <si>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</si>
  <si>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</si>
  <si>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</si>
  <si>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</si>
  <si>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</si>
  <si>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</si>
  <si>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</si>
  <si>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</si>
  <si>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</si>
  <si>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</si>
  <si>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</si>
  <si>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</si>
  <si>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</si>
  <si>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</si>
  <si>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</si>
  <si>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</si>
  <si>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</si>
  <si>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</si>
  <si>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</si>
  <si>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</si>
  <si>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</si>
  <si>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</si>
  <si>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</si>
  <si>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</si>
  <si>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</si>
  <si>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</si>
  <si>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</si>
  <si>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</si>
  <si>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</si>
  <si>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</si>
  <si>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</si>
  <si>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</si>
  <si>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</si>
  <si>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</si>
  <si>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</si>
  <si>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</si>
  <si>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</si>
  <si>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</si>
  <si>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</si>
  <si>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</si>
  <si>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</si>
  <si>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</si>
  <si>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</si>
  <si>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</si>
  <si>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</si>
  <si>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</si>
  <si>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</si>
  <si>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</si>
  <si>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</si>
  <si>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</si>
  <si>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</si>
  <si>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</si>
  <si>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</si>
  <si>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</si>
  <si>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</si>
  <si>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</si>
  <si>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</si>
  <si>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</si>
  <si>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</si>
  <si>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</si>
  <si>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</si>
  <si>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</si>
  <si>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</si>
  <si>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</si>
  <si>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</si>
  <si>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</si>
  <si>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</si>
  <si>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</si>
  <si>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</si>
  <si>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</si>
  <si>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</si>
  <si>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</si>
  <si>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</si>
  <si>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</si>
  <si>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</si>
  <si>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</si>
  <si>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</si>
  <si>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</si>
  <si>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</si>
  <si>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</si>
  <si>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</si>
  <si>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</si>
  <si>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</si>
  <si>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</si>
  <si>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</si>
  <si>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</si>
  <si>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</si>
  <si>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</si>
  <si>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</si>
  <si>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</si>
  <si>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</si>
  <si>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</si>
  <si>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</si>
  <si>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</si>
  <si>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</si>
  <si>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</si>
  <si>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</si>
  <si>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</si>
  <si>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</si>
  <si>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</si>
  <si>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</si>
  <si>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</si>
  <si>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</si>
  <si>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</si>
  <si>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</si>
  <si>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</si>
  <si>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</si>
  <si>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</si>
  <si>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</si>
  <si>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</si>
  <si>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</si>
  <si>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</si>
  <si>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</si>
  <si>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</si>
  <si>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</si>
  <si>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</si>
  <si>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</si>
  <si>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</si>
  <si>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</si>
  <si>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</si>
  <si>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</si>
  <si>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</si>
  <si>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</si>
  <si>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</si>
  <si>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</si>
  <si>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</si>
  <si>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</si>
  <si>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</si>
  <si>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</si>
  <si>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</si>
  <si>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</si>
  <si>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</si>
  <si>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</si>
  <si>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</si>
  <si>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</si>
  <si>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</si>
  <si>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</si>
  <si>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</si>
  <si>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</si>
  <si>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</si>
  <si>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</si>
  <si>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</si>
  <si>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</si>
  <si>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</si>
  <si>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</si>
  <si>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</si>
  <si>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</si>
  <si>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</si>
  <si>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</si>
  <si>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</si>
  <si>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</si>
  <si>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</si>
  <si>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</si>
  <si>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</si>
  <si>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</si>
  <si>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</si>
  <si>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</si>
  <si>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</si>
  <si>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</si>
  <si>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</si>
  <si>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</si>
  <si>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</si>
  <si>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</si>
  <si>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</si>
  <si>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</si>
  <si>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</si>
  <si>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</si>
  <si>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</si>
  <si>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</si>
  <si>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</si>
  <si>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</si>
  <si>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</si>
  <si>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</si>
  <si>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</si>
  <si>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</si>
  <si>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</si>
  <si>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</si>
  <si>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</si>
  <si>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</si>
  <si>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</si>
  <si>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</si>
  <si>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</si>
  <si>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</si>
  <si>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</si>
  <si>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</si>
  <si>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</si>
  <si>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</si>
  <si>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</si>
  <si>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</si>
  <si>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</si>
  <si>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</si>
  <si>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</si>
  <si>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</si>
  <si>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</si>
  <si>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</si>
  <si>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</si>
  <si>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</si>
  <si>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</si>
  <si>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</si>
  <si>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</si>
  <si>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</si>
  <si>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</si>
  <si>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</si>
  <si>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</si>
  <si>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</si>
  <si>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</si>
  <si>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</si>
  <si>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</si>
  <si>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</si>
  <si>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</si>
  <si>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</si>
  <si>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</si>
  <si>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</si>
  <si>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</si>
  <si>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</si>
  <si>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</si>
  <si>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</si>
  <si>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</si>
  <si>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</si>
  <si>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</si>
  <si>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</si>
  <si>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</si>
  <si>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</si>
  <si>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</si>
  <si>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</si>
  <si>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</si>
  <si>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</si>
  <si>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</si>
  <si>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</si>
  <si>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</si>
  <si>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</si>
  <si>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</si>
  <si>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</si>
  <si>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</si>
  <si>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</si>
  <si>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</si>
  <si>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</si>
  <si>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</si>
  <si>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</si>
  <si>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</si>
  <si>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</si>
  <si>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</si>
  <si>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</si>
  <si>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</si>
  <si>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</si>
  <si>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</si>
  <si>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</si>
  <si>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</si>
  <si>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</si>
  <si>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</si>
  <si>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</si>
  <si>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</si>
  <si>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</si>
  <si>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</si>
  <si>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</si>
  <si>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</si>
  <si>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</si>
  <si>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</si>
  <si>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</si>
  <si>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</si>
  <si>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</si>
  <si>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</si>
  <si>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</si>
  <si>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</si>
  <si>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</si>
  <si>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</si>
  <si>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</si>
  <si>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</si>
  <si>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</si>
  <si>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</si>
  <si>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</si>
  <si>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</si>
  <si>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</si>
  <si>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</si>
  <si>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</si>
  <si>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</si>
  <si>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</si>
  <si>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</si>
  <si>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</si>
  <si>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</si>
  <si>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</si>
  <si>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</si>
  <si>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</si>
  <si>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</si>
  <si>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</si>
  <si>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</si>
  <si>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</si>
  <si>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</si>
  <si>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</si>
  <si>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</si>
  <si>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</si>
  <si>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</si>
  <si>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</si>
  <si>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</si>
  <si>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</si>
  <si>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</si>
  <si>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</si>
  <si>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</si>
  <si>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</si>
  <si>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</si>
  <si>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</si>
  <si>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</si>
  <si>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</si>
  <si>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</si>
  <si>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</si>
  <si>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</si>
  <si>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</si>
  <si>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</si>
  <si>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</si>
  <si>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</si>
  <si>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</si>
  <si>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</si>
  <si>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</si>
  <si>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</si>
  <si>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</si>
  <si>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</si>
  <si>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</si>
  <si>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</si>
  <si>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</si>
  <si>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</si>
  <si>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</si>
  <si>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</si>
  <si>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</si>
  <si>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</si>
  <si>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</si>
  <si>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</si>
  <si>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</si>
  <si>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</si>
  <si>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</si>
  <si>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</si>
  <si>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</si>
  <si>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</si>
  <si>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</si>
  <si>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</si>
  <si>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</si>
  <si>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</si>
  <si>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</si>
  <si>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</si>
  <si>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</si>
  <si>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</si>
  <si>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</si>
  <si>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</si>
  <si>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</si>
  <si>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</si>
  <si>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</si>
  <si>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</si>
  <si>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</si>
  <si>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</si>
  <si>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</si>
  <si>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</si>
  <si>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</si>
  <si>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</si>
  <si>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</si>
  <si>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</si>
  <si>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</si>
  <si>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</si>
  <si>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</si>
  <si>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</si>
  <si>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</si>
  <si>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</si>
  <si>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</si>
  <si>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</si>
  <si>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</si>
  <si>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</si>
  <si>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</si>
  <si>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</si>
  <si>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</si>
  <si>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</si>
  <si>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</si>
  <si>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</si>
  <si>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</si>
  <si>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</si>
  <si>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</si>
  <si>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</si>
  <si>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</si>
  <si>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</si>
  <si>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</si>
  <si>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</si>
  <si>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</si>
  <si>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</si>
  <si>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</si>
  <si>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</si>
  <si>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</si>
  <si>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</si>
  <si>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</si>
  <si>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</si>
  <si>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</si>
  <si>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</si>
  <si>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</si>
  <si>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</si>
  <si>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</si>
  <si>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</si>
  <si>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</si>
  <si>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</si>
  <si>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</si>
  <si>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</si>
  <si>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</si>
  <si>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</si>
  <si>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</si>
  <si>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</si>
  <si>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</si>
  <si>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</si>
  <si>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</si>
  <si>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</si>
  <si>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</si>
  <si>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</si>
  <si>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</si>
  <si>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</si>
  <si>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</si>
  <si>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</si>
  <si>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</si>
  <si>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</si>
  <si>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</si>
  <si>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</si>
  <si>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</si>
  <si>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</si>
  <si>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</si>
  <si>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</si>
  <si>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</si>
  <si>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</si>
  <si>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</si>
  <si>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</si>
  <si>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</si>
  <si>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</si>
  <si>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</si>
  <si>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</si>
  <si>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</si>
  <si>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</si>
  <si>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</si>
  <si>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</si>
  <si>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</si>
  <si>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</si>
  <si>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</si>
  <si>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</si>
  <si>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</si>
  <si>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</si>
  <si>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</si>
  <si>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</si>
  <si>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</si>
  <si>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</si>
  <si>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</si>
  <si>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</si>
  <si>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</si>
  <si>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</si>
  <si>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</si>
  <si>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</si>
  <si>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</si>
  <si>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</si>
  <si>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</si>
  <si>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</si>
  <si>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</si>
  <si>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</si>
  <si>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</si>
  <si>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</si>
  <si>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</si>
  <si>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</si>
  <si>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</si>
  <si>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</si>
  <si>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</si>
  <si>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</si>
  <si>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</si>
  <si>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</si>
  <si>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</si>
  <si>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</si>
  <si>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</si>
  <si>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</si>
  <si>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</si>
  <si>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</si>
  <si>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</si>
  <si>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</si>
  <si>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</si>
  <si>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</si>
  <si>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</si>
  <si>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</si>
  <si>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</si>
  <si>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</si>
  <si>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</si>
  <si>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</si>
  <si>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</si>
  <si>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</si>
  <si>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</si>
  <si>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</si>
  <si>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</si>
  <si>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</si>
  <si>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</si>
  <si>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</si>
  <si>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</si>
  <si>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</si>
  <si>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</si>
  <si>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</si>
  <si>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</si>
  <si>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</si>
  <si>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</si>
  <si>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</si>
  <si>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</si>
  <si>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</si>
  <si>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</si>
  <si>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</si>
  <si>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</si>
  <si>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</si>
  <si>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</si>
  <si>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</si>
  <si>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</si>
  <si>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</si>
  <si>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</si>
  <si>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</si>
  <si>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</si>
  <si>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</si>
  <si>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</si>
  <si>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</si>
  <si>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</si>
  <si>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</si>
  <si>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</si>
  <si>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</si>
  <si>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</si>
  <si>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</si>
  <si>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</si>
  <si>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</si>
  <si>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</si>
  <si>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</si>
  <si>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</si>
  <si>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</si>
  <si>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</si>
  <si>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</si>
  <si>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</si>
  <si>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</si>
  <si>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</si>
  <si>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</si>
  <si>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</si>
  <si>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</si>
  <si>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</si>
  <si>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</si>
  <si>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</si>
  <si>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</si>
  <si>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</si>
  <si>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</si>
  <si>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</si>
  <si>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</si>
  <si>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</si>
  <si>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</si>
  <si>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</si>
  <si>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</si>
  <si>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</si>
  <si>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</si>
  <si>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</si>
  <si>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</si>
  <si>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</si>
  <si>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</si>
  <si>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</si>
  <si>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</si>
  <si>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</si>
  <si>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</si>
  <si>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</si>
  <si>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</si>
  <si>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</si>
  <si>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</si>
  <si>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</si>
  <si>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</si>
  <si>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</si>
  <si>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</si>
  <si>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</si>
  <si>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</si>
  <si>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</si>
  <si>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</si>
  <si>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</si>
  <si>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</si>
  <si>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</si>
  <si>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</si>
  <si>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</si>
  <si>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</si>
  <si>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</si>
  <si>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</si>
  <si>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</si>
  <si>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</si>
  <si>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</si>
  <si>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</si>
  <si>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</si>
  <si>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</si>
  <si>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</si>
  <si>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</si>
  <si>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</si>
  <si>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</si>
  <si>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</si>
  <si>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</si>
  <si>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</si>
  <si>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</si>
  <si>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</si>
  <si>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</si>
  <si>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</si>
  <si>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</si>
  <si>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</si>
  <si>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</si>
  <si>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</si>
  <si>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</si>
  <si>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</si>
  <si>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</si>
  <si>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</si>
  <si>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</si>
  <si>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</si>
  <si>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</si>
  <si>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</si>
  <si>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</si>
  <si>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</si>
  <si>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</si>
  <si>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</si>
  <si>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</si>
  <si>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</si>
  <si>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</si>
  <si>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</si>
  <si>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</si>
  <si>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</si>
  <si>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</si>
  <si>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</si>
  <si>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</si>
  <si>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</si>
  <si>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</si>
  <si>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</si>
  <si>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</si>
  <si>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</si>
  <si>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</si>
  <si>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</si>
  <si>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</si>
  <si>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</si>
  <si>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</si>
  <si>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</si>
  <si>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</si>
  <si>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</si>
  <si>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</si>
  <si>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</si>
  <si>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</si>
  <si>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</si>
  <si>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</si>
  <si>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</si>
  <si>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</si>
  <si>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</si>
  <si>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</si>
  <si>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</si>
  <si>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</si>
  <si>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</si>
  <si>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</si>
  <si>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</si>
  <si>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</si>
  <si>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</si>
  <si>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</si>
  <si>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</si>
  <si>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</si>
  <si>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</si>
  <si>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</si>
  <si>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</si>
  <si>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</si>
  <si>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</si>
  <si>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</si>
  <si>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</si>
  <si>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</si>
  <si>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</si>
  <si>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</si>
  <si>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</si>
  <si>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</si>
  <si>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</si>
  <si>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</si>
  <si>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</si>
  <si>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</si>
  <si>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</si>
  <si>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</si>
  <si>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</si>
  <si>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</si>
  <si>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</si>
  <si>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</si>
  <si>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</si>
  <si>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</si>
  <si>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</si>
  <si>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</si>
  <si>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</si>
  <si>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</si>
  <si>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</si>
  <si>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</si>
  <si>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</si>
  <si>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</si>
  <si>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</si>
  <si>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</si>
  <si>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</si>
  <si>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</si>
  <si>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</si>
  <si>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</si>
  <si>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</si>
  <si>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</si>
  <si>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</si>
  <si>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</si>
  <si>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</si>
  <si>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</si>
  <si>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</si>
  <si>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</si>
  <si>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</si>
  <si>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</si>
  <si>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</si>
  <si>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</si>
  <si>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</si>
  <si>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</si>
  <si>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</si>
  <si>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</si>
  <si>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</si>
  <si>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</si>
  <si>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</si>
  <si>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</si>
  <si>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</si>
  <si>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</si>
  <si>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</si>
  <si>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</si>
  <si>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</si>
  <si>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</si>
  <si>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</si>
  <si>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</si>
  <si>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</si>
  <si>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</si>
  <si>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</si>
  <si>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</si>
  <si>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</si>
  <si>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</si>
  <si>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</si>
  <si>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</si>
  <si>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</si>
  <si>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</si>
  <si>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</si>
  <si>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</si>
  <si>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</si>
  <si>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</si>
  <si>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</si>
  <si>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</si>
  <si>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</si>
  <si>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</si>
  <si>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</si>
  <si>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</si>
  <si>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</si>
  <si>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</si>
  <si>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</si>
  <si>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</si>
  <si>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</si>
  <si>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</si>
  <si>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</si>
  <si>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</si>
  <si>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</si>
  <si>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</si>
  <si>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</si>
  <si>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</si>
  <si>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</si>
  <si>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</si>
  <si>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</si>
  <si>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</si>
  <si>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</si>
  <si>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</si>
  <si>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</si>
  <si>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</si>
  <si>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</si>
  <si>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</si>
  <si>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</si>
  <si>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</si>
  <si>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</si>
  <si>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</si>
  <si>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</si>
  <si>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</si>
  <si>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</si>
  <si>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</si>
  <si>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</si>
  <si>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</si>
  <si>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</si>
  <si>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</si>
  <si>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</si>
  <si>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</si>
  <si>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</si>
  <si>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</si>
  <si>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</si>
  <si>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</si>
  <si>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</si>
  <si>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</si>
  <si>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</si>
  <si>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</si>
  <si>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</si>
  <si>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</si>
  <si>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</si>
  <si>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</si>
  <si>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</si>
  <si>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</si>
  <si>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</si>
  <si>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</si>
  <si>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</si>
  <si>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</si>
  <si>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</si>
  <si>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</si>
  <si>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</si>
  <si>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</si>
  <si>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</si>
  <si>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</si>
  <si>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</si>
  <si>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</si>
  <si>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</si>
  <si>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</si>
  <si>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</si>
  <si>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</si>
  <si>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</si>
  <si>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</si>
  <si>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</si>
  <si>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</si>
  <si>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</si>
  <si>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</si>
  <si>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</si>
  <si>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</si>
  <si>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</si>
  <si>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</si>
  <si>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</si>
  <si>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</si>
  <si>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</si>
  <si>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</si>
  <si>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</si>
  <si>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</si>
  <si>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</si>
  <si>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</si>
  <si>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</si>
  <si>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</si>
  <si>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</si>
  <si>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</si>
  <si>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</si>
  <si>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</si>
  <si>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</si>
  <si>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</si>
  <si>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</si>
  <si>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</si>
  <si>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</si>
  <si>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</si>
  <si>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</si>
  <si>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</si>
  <si>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</si>
  <si>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</si>
  <si>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</si>
  <si>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</si>
  <si>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</si>
  <si>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</si>
  <si>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</si>
  <si>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</si>
  <si>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</si>
  <si>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</si>
  <si>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</si>
  <si>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</si>
  <si>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</si>
  <si>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</si>
  <si>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</si>
  <si>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</si>
  <si>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</si>
  <si>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</si>
  <si>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</si>
  <si>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</si>
  <si>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</si>
  <si>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</si>
  <si>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</si>
  <si>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</si>
  <si>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</si>
  <si>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</si>
  <si>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</si>
  <si>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</si>
  <si>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</si>
  <si>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</si>
  <si>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</si>
  <si>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</si>
  <si>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</si>
  <si>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</si>
  <si>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</si>
  <si>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</si>
  <si>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</si>
  <si>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</si>
  <si>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</si>
  <si>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</si>
  <si>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</si>
  <si>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</si>
  <si>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</si>
  <si>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</si>
  <si>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</si>
  <si>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</si>
  <si>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</si>
  <si>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</si>
  <si>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</si>
  <si>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</si>
  <si>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</si>
  <si>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</si>
  <si>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</si>
  <si>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</si>
  <si>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</si>
  <si>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</si>
  <si>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</si>
  <si>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</si>
  <si>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</si>
  <si>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</si>
  <si>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</si>
  <si>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</si>
  <si>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</si>
  <si>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</si>
  <si>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</si>
  <si>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</si>
  <si>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</si>
  <si>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</si>
  <si>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</si>
  <si>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</si>
  <si>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</si>
  <si>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</si>
  <si>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</si>
  <si>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</si>
  <si>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</si>
  <si>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</si>
  <si>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</si>
  <si>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</si>
  <si>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</si>
  <si>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</si>
  <si>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</si>
  <si>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</si>
  <si>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</si>
  <si>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</si>
  <si>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</si>
  <si>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</si>
  <si>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</si>
  <si>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</si>
  <si>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</si>
  <si>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</si>
  <si>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</si>
  <si>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</si>
  <si>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</si>
  <si>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</si>
  <si>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</si>
  <si>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</si>
  <si>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</si>
  <si>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</si>
  <si>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</si>
  <si>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</si>
  <si>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</si>
  <si>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</si>
  <si>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</si>
  <si>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</si>
  <si>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</si>
  <si>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</si>
  <si>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</si>
  <si>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</si>
  <si>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</si>
  <si>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</si>
  <si>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</si>
  <si>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</si>
  <si>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</si>
  <si>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</si>
  <si>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</si>
  <si>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</si>
  <si>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</si>
  <si>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</si>
  <si>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</si>
  <si>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</si>
  <si>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</si>
  <si>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</si>
  <si>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</si>
  <si>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</si>
  <si>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</si>
  <si>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</si>
  <si>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</si>
  <si>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</si>
  <si>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</si>
  <si>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</si>
  <si>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</si>
  <si>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</si>
  <si>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</si>
  <si>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</si>
  <si>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</si>
  <si>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</si>
  <si>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</si>
  <si>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</si>
  <si>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</si>
  <si>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</si>
  <si>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</si>
  <si>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</si>
  <si>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</si>
  <si>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</si>
  <si>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</si>
  <si>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</si>
  <si>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</si>
  <si>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</si>
  <si>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</si>
  <si>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</si>
  <si>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</si>
  <si>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</si>
  <si>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</si>
  <si>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</si>
  <si>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</si>
  <si>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</si>
  <si>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</si>
  <si>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</si>
  <si>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</si>
  <si>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</si>
  <si>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</si>
  <si>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</si>
  <si>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</si>
  <si>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</si>
  <si>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</si>
  <si>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</si>
  <si>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</si>
  <si>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</si>
  <si>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</si>
  <si>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</si>
  <si>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</si>
  <si>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</si>
  <si>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</si>
  <si>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</si>
  <si>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</si>
  <si>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</si>
  <si>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</si>
  <si>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</si>
  <si>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</si>
  <si>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</si>
  <si>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</si>
  <si>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</si>
  <si>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</si>
  <si>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</si>
  <si>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</si>
  <si>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</si>
  <si>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</si>
  <si>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</si>
  <si>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</si>
  <si>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</si>
  <si>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</si>
  <si>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</si>
  <si>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</si>
  <si>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</si>
  <si>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</si>
  <si>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</si>
  <si>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</si>
  <si>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</si>
  <si>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</si>
  <si>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</si>
  <si>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</si>
  <si>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</si>
  <si>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</si>
  <si>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</si>
  <si>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</si>
  <si>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</si>
  <si>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</si>
  <si>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</si>
  <si>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</si>
  <si>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</si>
  <si>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</si>
  <si>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</si>
  <si>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</si>
  <si>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</si>
  <si>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</si>
  <si>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</si>
  <si>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</si>
  <si>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</si>
  <si>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</si>
  <si>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</si>
  <si>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</si>
  <si>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</si>
  <si>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</si>
  <si>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</si>
  <si>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</si>
  <si>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</si>
  <si>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</si>
  <si>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</si>
  <si>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</si>
  <si>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</si>
  <si>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</si>
  <si>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</si>
  <si>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</si>
  <si>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</si>
  <si>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</si>
  <si>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</si>
  <si>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</si>
  <si>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</si>
  <si>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</si>
  <si>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</si>
  <si>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</si>
  <si>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</si>
  <si>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</si>
  <si>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</si>
  <si>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</si>
  <si>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</si>
  <si>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</si>
  <si>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</si>
  <si>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</si>
  <si>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</si>
  <si>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</si>
  <si>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</si>
  <si>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</si>
  <si>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</si>
  <si>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</si>
  <si>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</si>
  <si>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</si>
  <si>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</si>
  <si>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</si>
  <si>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</si>
  <si>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</si>
  <si>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</si>
  <si>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</si>
  <si>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</si>
  <si>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</si>
  <si>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</si>
  <si>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</si>
  <si>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</si>
  <si>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</si>
  <si>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</si>
  <si>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</si>
  <si>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</si>
  <si>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</si>
  <si>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</si>
  <si>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</si>
  <si>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</si>
  <si>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</si>
  <si>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</si>
  <si>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</si>
  <si>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</si>
  <si>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</si>
  <si>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</si>
  <si>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</si>
  <si>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</si>
  <si>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</si>
  <si>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</si>
  <si>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</si>
  <si>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</si>
  <si>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</si>
  <si>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</si>
  <si>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</si>
  <si>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</si>
  <si>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</si>
  <si>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</si>
  <si>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</si>
  <si>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</si>
  <si>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</si>
  <si>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</si>
  <si>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</si>
  <si>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</si>
  <si>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</si>
  <si>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</si>
  <si>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</si>
  <si>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</si>
  <si>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</si>
  <si>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</si>
  <si>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</si>
  <si>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</si>
  <si>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</si>
  <si>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</si>
  <si>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</si>
  <si>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</si>
  <si>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</si>
  <si>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</si>
  <si>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</si>
  <si>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</si>
  <si>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</si>
  <si>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</si>
  <si>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</si>
  <si>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</si>
  <si>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</si>
  <si>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</si>
  <si>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</si>
  <si>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</si>
  <si>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</si>
  <si>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</si>
  <si>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</si>
  <si>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</si>
  <si>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</si>
  <si>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</si>
  <si>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</si>
  <si>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</si>
  <si>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</si>
  <si>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</si>
  <si>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</si>
  <si>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</si>
  <si>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</si>
  <si>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</si>
  <si>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</si>
  <si>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</si>
  <si>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</si>
  <si>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</si>
  <si>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</si>
  <si>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</si>
  <si>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</si>
  <si>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</si>
  <si>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</si>
  <si>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</si>
  <si>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</si>
  <si>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</si>
  <si>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</si>
  <si>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</si>
  <si>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</si>
  <si>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</si>
  <si>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</si>
  <si>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</si>
  <si>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</si>
  <si>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</si>
  <si>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</si>
  <si>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</si>
  <si>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</si>
  <si>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</si>
  <si>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</si>
  <si>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</si>
  <si>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</si>
  <si>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</si>
  <si>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</si>
  <si>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</si>
  <si>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</si>
  <si>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</si>
  <si>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</si>
  <si>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</si>
  <si>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</si>
  <si>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</si>
  <si>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</si>
  <si>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</si>
  <si>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</si>
  <si>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</si>
  <si>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</si>
  <si>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</si>
  <si>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</si>
  <si>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</si>
  <si>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</si>
  <si>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</si>
  <si>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</si>
  <si>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</si>
  <si>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</si>
  <si>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</si>
  <si>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</si>
  <si>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</si>
  <si>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</si>
  <si>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</si>
  <si>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</si>
  <si>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</si>
  <si>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</si>
  <si>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</si>
  <si>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</si>
  <si>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</si>
  <si>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</si>
  <si>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</si>
  <si>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</si>
  <si>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</si>
  <si>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</si>
  <si>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</si>
  <si>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</si>
  <si>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</si>
  <si>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</si>
  <si>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</si>
  <si>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</si>
  <si>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</si>
  <si>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</si>
  <si>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</si>
  <si>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</si>
  <si>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</si>
  <si>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</si>
  <si>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</si>
  <si>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</si>
  <si>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</si>
  <si>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</si>
  <si>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</si>
  <si>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</si>
  <si>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</si>
  <si>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</si>
  <si>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</si>
  <si>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</si>
  <si>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</si>
  <si>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</si>
  <si>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</si>
  <si>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</si>
  <si>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</si>
  <si>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</si>
  <si>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</si>
  <si>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</si>
  <si>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</si>
  <si>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</si>
  <si>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</si>
  <si>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</si>
  <si>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</si>
  <si>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</si>
  <si>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</si>
  <si>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</si>
  <si>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</si>
  <si>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</si>
  <si>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</si>
  <si>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</si>
  <si>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</si>
  <si>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</si>
  <si>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</si>
  <si>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</si>
  <si>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</si>
  <si>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</si>
  <si>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</si>
  <si>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</si>
  <si>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</si>
  <si>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</si>
  <si>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</si>
  <si>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</si>
  <si>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</si>
  <si>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</si>
  <si>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</si>
  <si>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</si>
  <si>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</si>
  <si>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</si>
  <si>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</si>
  <si>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</si>
  <si>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</si>
  <si>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</si>
  <si>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</si>
  <si>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</si>
  <si>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</si>
  <si>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</si>
  <si>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</si>
  <si>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</si>
  <si>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</si>
  <si>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</si>
  <si>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</si>
  <si>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</si>
  <si>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</si>
  <si>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</si>
  <si>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</si>
  <si>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</si>
  <si>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</si>
  <si>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</si>
  <si>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</si>
  <si>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</si>
  <si>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</si>
  <si>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</si>
  <si>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</si>
  <si>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</si>
  <si>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</si>
  <si>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</si>
  <si>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</si>
  <si>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</si>
  <si>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</si>
  <si>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</si>
  <si>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</si>
  <si>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</si>
  <si>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</si>
  <si>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</si>
  <si>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</si>
  <si>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</si>
  <si>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</si>
  <si>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</si>
  <si>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</si>
  <si>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</si>
  <si>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</si>
  <si>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</si>
  <si>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</si>
  <si>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</si>
  <si>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</si>
  <si>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</si>
  <si>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</si>
  <si>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</si>
  <si>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</si>
  <si>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</si>
  <si>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</si>
  <si>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</si>
  <si>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</si>
  <si>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</si>
  <si>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</si>
  <si>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</si>
  <si>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</si>
  <si>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</si>
  <si>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</si>
  <si>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</si>
  <si>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</si>
  <si>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</si>
  <si>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</si>
  <si>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</si>
  <si>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</si>
  <si>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</si>
  <si>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</si>
  <si>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</si>
  <si>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</si>
  <si>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</si>
  <si>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</si>
  <si>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</si>
  <si>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</si>
  <si>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</si>
  <si>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</si>
  <si>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</si>
  <si>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</si>
  <si>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</si>
  <si>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</si>
  <si>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</si>
  <si>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</si>
  <si>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</si>
  <si>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</si>
  <si>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</si>
  <si>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</si>
  <si>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</si>
  <si>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</si>
  <si>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</si>
  <si>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</si>
  <si>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</si>
  <si>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</si>
  <si>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</si>
  <si>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</si>
  <si>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</si>
  <si>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</si>
  <si>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</si>
  <si>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</si>
  <si>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</si>
  <si>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</si>
  <si>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</si>
  <si>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</si>
  <si>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</si>
  <si>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</si>
  <si>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</si>
  <si>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</si>
  <si>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</si>
  <si>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</si>
  <si>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</si>
  <si>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</si>
  <si>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</si>
  <si>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</si>
  <si>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</si>
  <si>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</si>
  <si>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</si>
  <si>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</si>
  <si>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</si>
  <si>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</si>
  <si>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</si>
  <si>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</si>
  <si>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</si>
  <si>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</si>
  <si>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</si>
  <si>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</si>
  <si>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</si>
  <si>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</si>
  <si>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</si>
  <si>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</si>
  <si>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</si>
  <si>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</si>
  <si>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</si>
  <si>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</si>
  <si>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</si>
  <si>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</si>
  <si>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</si>
  <si>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</si>
  <si>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</si>
  <si>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</si>
  <si>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</si>
  <si>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</si>
  <si>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</si>
  <si>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</si>
  <si>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</si>
  <si>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</si>
  <si>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</si>
  <si>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</si>
  <si>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</si>
  <si>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</si>
  <si>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</si>
  <si>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</si>
  <si>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</si>
  <si>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</si>
  <si>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</si>
  <si>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</si>
  <si>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</si>
  <si>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</si>
  <si>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</si>
  <si>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</si>
  <si>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</si>
  <si>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</si>
  <si>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</si>
  <si>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</si>
  <si>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</si>
  <si>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</si>
  <si>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</si>
  <si>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</si>
  <si>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</si>
  <si>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</si>
  <si>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</si>
  <si>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</si>
  <si>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</si>
  <si>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</si>
  <si>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</si>
  <si>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</si>
  <si>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</si>
  <si>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</si>
  <si>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</si>
  <si>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</si>
  <si>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</si>
  <si>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</si>
  <si>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</si>
  <si>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</si>
  <si>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</si>
  <si>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</si>
  <si>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</si>
  <si>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</si>
  <si>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</si>
  <si>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</si>
  <si>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</si>
  <si>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</si>
  <si>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</si>
  <si>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</si>
  <si>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</si>
  <si>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</si>
  <si>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</si>
  <si>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</si>
  <si>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</si>
  <si>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</si>
  <si>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</si>
  <si>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</si>
  <si>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</si>
  <si>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</si>
  <si>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</si>
  <si>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</si>
  <si>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</si>
  <si>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</si>
  <si>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</si>
  <si>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</si>
  <si>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</si>
  <si>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</si>
  <si>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</si>
  <si>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</si>
  <si>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</si>
  <si>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</si>
  <si>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</si>
  <si>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</si>
  <si>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</si>
  <si>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</si>
  <si>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</si>
  <si>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</si>
  <si>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</si>
  <si>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</si>
  <si>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</si>
  <si>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</si>
  <si>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</si>
  <si>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</si>
  <si>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</si>
  <si>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</si>
  <si>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</si>
  <si>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</si>
  <si>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</si>
  <si>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</si>
  <si>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</si>
  <si>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</si>
  <si>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</si>
  <si>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</si>
  <si>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</si>
  <si>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</si>
  <si>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</si>
  <si>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</si>
  <si>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</si>
  <si>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</si>
  <si>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</si>
  <si>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</si>
  <si>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</si>
  <si>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</si>
  <si>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</si>
  <si>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</si>
  <si>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</si>
  <si>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</si>
  <si>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</si>
  <si>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</si>
  <si>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</si>
  <si>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</si>
  <si>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</si>
  <si>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</si>
  <si>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</si>
  <si>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</si>
  <si>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</si>
  <si>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</si>
  <si>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</si>
  <si>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</si>
  <si>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</si>
  <si>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</si>
  <si>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</si>
  <si>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</si>
  <si>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</si>
  <si>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</si>
  <si>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</si>
  <si>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</si>
  <si>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</si>
  <si>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</si>
  <si>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</si>
  <si>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</si>
  <si>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</si>
  <si>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</si>
  <si>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</si>
  <si>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</si>
  <si>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</si>
  <si>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</si>
  <si>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</si>
  <si>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</si>
  <si>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</si>
  <si>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</si>
  <si>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</si>
  <si>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</si>
  <si>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</si>
  <si>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</si>
  <si>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</si>
  <si>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</si>
  <si>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</si>
  <si>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</si>
  <si>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</si>
  <si>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</si>
  <si>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</si>
  <si>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</si>
  <si>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</si>
  <si>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</si>
  <si>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</si>
  <si>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</si>
  <si>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</si>
  <si>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</si>
  <si>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</si>
  <si>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</si>
  <si>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</si>
  <si>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</si>
  <si>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</si>
  <si>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</si>
  <si>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</si>
  <si>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</si>
  <si>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</si>
  <si>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</si>
  <si>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</si>
  <si>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</si>
  <si>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</si>
  <si>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</si>
  <si>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</si>
  <si>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</si>
  <si>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</si>
  <si>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</si>
  <si>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</si>
  <si>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</si>
  <si>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</si>
  <si>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</si>
  <si>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</si>
  <si>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</si>
  <si>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</si>
  <si>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</si>
  <si>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</si>
  <si>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</si>
  <si>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</si>
  <si>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</si>
  <si>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</si>
  <si>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</si>
  <si>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</si>
  <si>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</si>
  <si>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</si>
  <si>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</si>
  <si>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</si>
  <si>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</si>
  <si>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</si>
  <si>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</si>
  <si>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</si>
  <si>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</si>
  <si>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</si>
  <si>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</si>
  <si>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</si>
  <si>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</si>
  <si>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</si>
  <si>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</si>
  <si>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</si>
  <si>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</si>
  <si>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</si>
  <si>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</si>
  <si>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</si>
  <si>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</si>
  <si>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</si>
  <si>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</si>
  <si>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</si>
  <si>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</si>
  <si>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</si>
  <si>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</si>
  <si>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</si>
  <si>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</si>
  <si>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</si>
  <si>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</si>
  <si>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</si>
  <si>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</si>
  <si>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</si>
  <si>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</si>
  <si>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</si>
  <si>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</si>
  <si>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</si>
  <si>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</si>
  <si>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</si>
  <si>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</si>
  <si>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</si>
  <si>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</si>
  <si>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</si>
  <si>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</si>
  <si>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</si>
  <si>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</si>
  <si>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</si>
  <si>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</si>
  <si>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</si>
  <si>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</si>
  <si>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</si>
  <si>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</si>
  <si>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</si>
  <si>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</si>
  <si>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</si>
  <si>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</si>
  <si>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</si>
  <si>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</si>
  <si>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</si>
  <si>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</si>
  <si>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</si>
  <si>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</si>
  <si>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</si>
  <si>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</si>
  <si>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</si>
  <si>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</si>
  <si>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</si>
  <si>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</si>
  <si>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</si>
  <si>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</si>
  <si>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</si>
  <si>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</si>
  <si>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</si>
  <si>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</si>
  <si>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</si>
  <si>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</si>
  <si>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</si>
  <si>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</si>
  <si>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</si>
  <si>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</si>
  <si>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</si>
  <si>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</si>
  <si>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</si>
  <si>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</si>
  <si>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</si>
  <si>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</si>
  <si>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</si>
  <si>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</si>
  <si>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</si>
  <si>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</si>
  <si>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</si>
  <si>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</si>
  <si>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</si>
  <si>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</si>
  <si>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</si>
  <si>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</si>
  <si>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</si>
  <si>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</si>
  <si>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</si>
  <si>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</si>
  <si>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</si>
  <si>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</si>
  <si>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</si>
  <si>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</si>
  <si>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</si>
  <si>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</si>
  <si>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</si>
  <si>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</si>
  <si>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</si>
  <si>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</si>
  <si>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</si>
  <si>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</si>
  <si>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</si>
  <si>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</si>
  <si>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</si>
  <si>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</si>
  <si>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</si>
  <si>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</si>
  <si>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</si>
  <si>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</si>
  <si>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</si>
  <si>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</si>
  <si>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</si>
  <si>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</si>
  <si>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</si>
  <si>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</si>
  <si>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</si>
  <si>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</si>
  <si>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</si>
  <si>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</si>
  <si>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</si>
  <si>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</si>
  <si>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</si>
  <si>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</si>
  <si>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</si>
  <si>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</si>
  <si>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</si>
  <si>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</si>
  <si>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</si>
  <si>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</si>
  <si>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</si>
  <si>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</si>
  <si>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</si>
  <si>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</si>
  <si>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</si>
  <si>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</si>
  <si>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</si>
  <si>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</si>
  <si>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</si>
  <si>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</si>
  <si>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</si>
  <si>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</si>
  <si>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</si>
  <si>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</si>
  <si>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</si>
  <si>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</si>
  <si>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</si>
  <si>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</si>
  <si>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</si>
  <si>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</si>
  <si>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</si>
  <si>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</si>
  <si>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</si>
  <si>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</si>
  <si>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</si>
  <si>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</si>
  <si>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</si>
  <si>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</si>
  <si>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</si>
  <si>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</si>
  <si>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</si>
  <si>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</si>
  <si>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</si>
  <si>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</si>
  <si>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</si>
  <si>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</si>
  <si>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</si>
  <si>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</si>
  <si>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</si>
  <si>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</si>
  <si>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</si>
  <si>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</si>
  <si>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</si>
  <si>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</si>
  <si>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</si>
  <si>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</si>
  <si>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</si>
  <si>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</si>
  <si>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</si>
  <si>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</si>
  <si>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</si>
  <si>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</si>
  <si>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</si>
  <si>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</si>
  <si>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</si>
  <si>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</si>
  <si>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</si>
  <si>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</si>
  <si>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</si>
  <si>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</si>
  <si>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</si>
  <si>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</si>
  <si>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</si>
  <si>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</si>
  <si>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</si>
  <si>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</si>
  <si>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</si>
  <si>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</si>
  <si>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</si>
  <si>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</si>
  <si>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</si>
  <si>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</si>
  <si>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</si>
  <si>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</si>
  <si>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</si>
  <si>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</si>
  <si>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</si>
  <si>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</si>
  <si>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</si>
  <si>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</si>
  <si>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</si>
  <si>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</si>
  <si>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</si>
  <si>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</si>
  <si>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</si>
  <si>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</si>
  <si>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</si>
  <si>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</si>
  <si>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</si>
  <si>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</si>
  <si>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</si>
  <si>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</si>
  <si>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</si>
  <si>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</si>
  <si>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</si>
  <si>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</si>
  <si>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</si>
  <si>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</si>
  <si>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</si>
  <si>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</si>
  <si>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</si>
  <si>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</si>
  <si>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</si>
  <si>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</si>
  <si>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</si>
  <si>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</si>
  <si>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</si>
  <si>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</si>
  <si>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</si>
  <si>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</si>
  <si>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</si>
  <si>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</si>
  <si>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</si>
  <si>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</si>
  <si>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</si>
  <si>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</si>
  <si>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</si>
  <si>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</si>
  <si>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</si>
  <si>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</si>
  <si>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</si>
  <si>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</si>
  <si>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</si>
  <si>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</si>
  <si>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</si>
  <si>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</si>
  <si>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</si>
  <si>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</si>
  <si>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</si>
  <si>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</si>
  <si>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</si>
  <si>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</si>
  <si>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</si>
  <si>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</si>
  <si>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</si>
  <si>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</si>
  <si>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</si>
  <si>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</si>
  <si>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</si>
  <si>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</si>
  <si>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</si>
  <si>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</si>
  <si>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</si>
  <si>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</si>
  <si>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</si>
  <si>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</si>
  <si>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</si>
  <si>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</si>
  <si>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</si>
  <si>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</si>
  <si>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</si>
  <si>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</si>
  <si>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</si>
  <si>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</si>
  <si>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</si>
  <si>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</si>
  <si>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</si>
  <si>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</si>
  <si>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</si>
  <si>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</si>
  <si>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</si>
  <si>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</si>
  <si>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</si>
  <si>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</si>
  <si>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</si>
  <si>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</si>
  <si>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</si>
  <si>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</si>
  <si>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</si>
  <si>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</si>
  <si>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</si>
  <si>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</si>
  <si>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</si>
  <si>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</si>
  <si>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</si>
  <si>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</si>
  <si>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</si>
  <si>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</si>
  <si>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</si>
  <si>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</si>
  <si>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</si>
  <si>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</si>
  <si>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</si>
  <si>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</si>
  <si>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</si>
  <si>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</si>
  <si>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</si>
  <si>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</si>
  <si>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</si>
  <si>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</si>
  <si>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</si>
  <si>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</si>
  <si>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</si>
  <si>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</si>
  <si>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</si>
  <si>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</si>
  <si>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</si>
  <si>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</si>
  <si>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</si>
  <si>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</si>
  <si>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</si>
  <si>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</si>
  <si>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</si>
  <si>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</si>
  <si>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</si>
  <si>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</si>
  <si>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</si>
  <si>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</si>
  <si>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</si>
  <si>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</si>
  <si>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</si>
  <si>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</si>
  <si>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</si>
  <si>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</si>
  <si>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</si>
  <si>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</si>
  <si>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</si>
  <si>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</si>
  <si>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</si>
  <si>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</si>
  <si>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</si>
  <si>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</si>
  <si>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</si>
  <si>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</si>
  <si>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</si>
  <si>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</si>
  <si>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</si>
  <si>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</si>
  <si>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</si>
  <si>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</si>
  <si>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</si>
  <si>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</si>
  <si>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</si>
  <si>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</si>
  <si>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</si>
  <si>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</si>
  <si>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</si>
  <si>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</si>
  <si>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</si>
  <si>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</si>
  <si>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</si>
  <si>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</si>
  <si>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</si>
  <si>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</si>
  <si>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</si>
  <si>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</si>
  <si>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</si>
  <si>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</si>
  <si>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</si>
  <si>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</si>
  <si>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</si>
  <si>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</si>
  <si>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</si>
  <si>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</si>
  <si>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</si>
  <si>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</si>
  <si>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</si>
  <si>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</si>
  <si>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</si>
  <si>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</si>
  <si>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</si>
  <si>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</si>
  <si>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</si>
  <si>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</si>
  <si>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</si>
  <si>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</si>
  <si>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</si>
  <si>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</si>
  <si>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</si>
  <si>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</si>
  <si>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</si>
  <si>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</si>
  <si>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</si>
  <si>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</si>
  <si>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</si>
  <si>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</si>
  <si>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</si>
  <si>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</si>
  <si>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</si>
  <si>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</si>
  <si>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</si>
  <si>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</si>
  <si>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</si>
  <si>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</si>
  <si>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</si>
  <si>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</si>
  <si>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</si>
  <si>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</si>
  <si>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</si>
  <si>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</si>
  <si>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</si>
  <si>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</si>
  <si>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</si>
  <si>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</si>
  <si>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</si>
  <si>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</si>
  <si>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</si>
  <si>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</si>
  <si>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</si>
  <si>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</si>
  <si>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</si>
  <si>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</si>
  <si>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</si>
  <si>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</si>
  <si>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</si>
  <si>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</si>
  <si>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</si>
  <si>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</si>
  <si>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</si>
  <si>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</si>
  <si>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</si>
  <si>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</si>
  <si>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</si>
  <si>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</si>
  <si>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</si>
  <si>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</si>
  <si>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</si>
  <si>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</si>
  <si>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</si>
  <si>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</si>
  <si>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</si>
  <si>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</si>
  <si>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</si>
  <si>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</si>
  <si>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</si>
  <si>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</si>
  <si>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</si>
  <si>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</si>
  <si>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</si>
  <si>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</si>
  <si>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</si>
  <si>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</si>
  <si>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</si>
  <si>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</si>
  <si>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</si>
  <si>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</si>
  <si>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</si>
  <si>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</si>
  <si>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</si>
  <si>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</si>
  <si>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</si>
  <si>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</si>
  <si>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</si>
  <si>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</si>
  <si>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</si>
  <si>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</si>
  <si>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</si>
  <si>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</si>
  <si>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</si>
  <si>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</si>
  <si>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</si>
  <si>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</si>
  <si>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</si>
  <si>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</si>
  <si>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</si>
  <si>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</si>
  <si>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</si>
  <si>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</si>
  <si>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</si>
  <si>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</si>
  <si>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</si>
  <si>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</si>
  <si>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</si>
  <si>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</si>
  <si>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</si>
  <si>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</si>
  <si>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</si>
  <si>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</si>
  <si>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</si>
  <si>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</si>
  <si>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</si>
  <si>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</si>
  <si>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</si>
  <si>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</si>
  <si>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</si>
  <si>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</si>
  <si>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</si>
  <si>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</si>
  <si>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</si>
  <si>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</si>
  <si>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</si>
  <si>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</si>
  <si>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</si>
  <si>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</si>
  <si>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</si>
  <si>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</si>
  <si>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</si>
  <si>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</si>
  <si>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</si>
  <si>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</si>
  <si>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</si>
  <si>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</si>
  <si>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</si>
  <si>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</si>
  <si>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</si>
  <si>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</si>
  <si>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</si>
  <si>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</si>
  <si>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</si>
  <si>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</si>
  <si>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</si>
  <si>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</si>
  <si>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</si>
  <si>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</si>
  <si>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</si>
  <si>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</si>
  <si>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</si>
  <si>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</si>
  <si>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</si>
  <si>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</si>
  <si>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</si>
  <si>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</si>
  <si>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</si>
  <si>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</si>
  <si>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</si>
  <si>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</si>
  <si>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</si>
  <si>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</si>
  <si>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</si>
  <si>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</si>
  <si>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</si>
  <si>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</si>
  <si>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</si>
  <si>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</si>
  <si>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</si>
  <si>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</si>
  <si>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</si>
  <si>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</si>
  <si>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</si>
  <si>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</si>
  <si>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</si>
  <si>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</si>
  <si>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</si>
  <si>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</si>
  <si>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</si>
  <si>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</si>
  <si>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</si>
  <si>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</si>
  <si>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</si>
  <si>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</si>
  <si>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</si>
  <si>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</si>
  <si>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</si>
  <si>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</si>
  <si>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</si>
  <si>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</si>
  <si>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</si>
  <si>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</si>
  <si>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</si>
  <si>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</si>
  <si>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</si>
  <si>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</si>
  <si>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</si>
  <si>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</si>
  <si>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</si>
  <si>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</si>
  <si>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</si>
  <si>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</si>
  <si>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</si>
  <si>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</si>
  <si>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</si>
  <si>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</si>
  <si>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</si>
  <si>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</si>
  <si>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</si>
  <si>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</si>
  <si>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</si>
  <si>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</si>
  <si>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</si>
  <si>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</si>
  <si>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</si>
  <si>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</si>
  <si>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</si>
  <si>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</si>
  <si>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</si>
  <si>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</si>
  <si>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</si>
  <si>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</si>
  <si>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</si>
  <si>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</si>
  <si>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</si>
  <si>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</si>
  <si>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</si>
  <si>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</si>
  <si>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</si>
  <si>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</si>
  <si>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</si>
  <si>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</si>
  <si>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</si>
  <si>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</si>
  <si>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</si>
  <si>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</si>
  <si>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</si>
  <si>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</si>
  <si>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</si>
  <si>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</si>
  <si>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</si>
  <si>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</si>
  <si>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</si>
  <si>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</si>
  <si>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</si>
  <si>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</si>
  <si>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</si>
  <si>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</si>
  <si>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</si>
  <si>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</si>
  <si>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</si>
  <si>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</si>
  <si>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</si>
  <si>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</si>
  <si>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</si>
  <si>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</si>
  <si>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</si>
  <si>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</si>
  <si>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</si>
  <si>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</si>
  <si>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</si>
  <si>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</si>
  <si>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</si>
  <si>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</si>
  <si>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</si>
  <si>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</si>
  <si>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</si>
  <si>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</si>
  <si>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</si>
  <si>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</si>
  <si>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</si>
  <si>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</si>
  <si>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</si>
  <si>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</si>
  <si>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</si>
  <si>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</si>
  <si>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</si>
  <si>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</si>
  <si>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</si>
  <si>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</si>
  <si>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</si>
  <si>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</si>
  <si>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</si>
  <si>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</si>
  <si>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</si>
  <si>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</si>
  <si>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</si>
  <si>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</si>
  <si>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</si>
  <si>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</si>
  <si>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</si>
  <si>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</si>
  <si>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</si>
  <si>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</si>
  <si>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</si>
  <si>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</si>
  <si>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</si>
  <si>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</si>
  <si>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</si>
  <si>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</si>
  <si>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</si>
  <si>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</si>
  <si>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</si>
  <si>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</si>
  <si>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</si>
  <si>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</si>
  <si>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</si>
  <si>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</si>
  <si>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</si>
  <si>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</si>
  <si>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</si>
  <si>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</si>
  <si>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</si>
  <si>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</si>
  <si>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</si>
  <si>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</si>
  <si>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</si>
  <si>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</si>
  <si>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</si>
  <si>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</si>
  <si>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</si>
  <si>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</si>
  <si>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</si>
  <si>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</si>
  <si>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</si>
  <si>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</si>
  <si>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</si>
  <si>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</si>
  <si>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</si>
  <si>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</si>
  <si>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</si>
  <si>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</si>
  <si>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</si>
  <si>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</si>
  <si>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</si>
  <si>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</si>
  <si>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</si>
  <si>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</si>
  <si>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</si>
  <si>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</si>
  <si>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</si>
  <si>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</si>
  <si>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</si>
  <si>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</si>
  <si>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</si>
  <si>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</si>
  <si>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</si>
  <si>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</si>
  <si>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</si>
  <si>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</si>
  <si>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</si>
  <si>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</si>
  <si>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</si>
  <si>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</si>
  <si>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</si>
  <si>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</si>
  <si>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</si>
  <si>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</si>
  <si>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</si>
  <si>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</si>
  <si>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</si>
  <si>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</si>
  <si>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</si>
  <si>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</si>
  <si>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</si>
  <si>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</si>
  <si>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</si>
  <si>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</si>
  <si>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</si>
  <si>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</si>
  <si>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</si>
  <si>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</si>
  <si>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</si>
  <si>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</si>
  <si>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</si>
  <si>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</si>
  <si>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</si>
  <si>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</si>
  <si>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</si>
  <si>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</si>
  <si>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</si>
  <si>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</si>
  <si>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</si>
  <si>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</si>
  <si>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</si>
  <si>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</si>
  <si>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</si>
  <si>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</si>
  <si>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</si>
  <si>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</si>
  <si>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</si>
  <si>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</si>
  <si>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</si>
  <si>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</si>
  <si>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</si>
  <si>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</si>
  <si>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</si>
  <si>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</si>
  <si>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</si>
  <si>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</si>
  <si>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</si>
  <si>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</si>
  <si>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</si>
  <si>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</si>
  <si>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</si>
  <si>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</si>
  <si>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</si>
  <si>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</si>
  <si>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</si>
  <si>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</si>
  <si>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</si>
  <si>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</si>
  <si>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</si>
  <si>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</si>
  <si>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</si>
  <si>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</si>
  <si>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</si>
  <si>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</si>
  <si>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</si>
  <si>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</si>
  <si>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</si>
  <si>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</si>
  <si>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</si>
  <si>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</si>
  <si>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</si>
  <si>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</si>
  <si>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</si>
  <si>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</si>
  <si>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</si>
  <si>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</si>
  <si>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</si>
  <si>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</si>
  <si>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</si>
  <si>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</si>
  <si>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</si>
  <si>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</si>
  <si>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</si>
  <si>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</si>
  <si>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</si>
  <si>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</si>
  <si>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</si>
  <si>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</si>
  <si>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</si>
  <si>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</si>
  <si>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</si>
  <si>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</si>
  <si>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</si>
  <si>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</si>
  <si>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</si>
  <si>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</si>
  <si>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</si>
  <si>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</si>
  <si>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</si>
  <si>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</si>
  <si>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</si>
  <si>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</si>
  <si>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</si>
  <si>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</si>
  <si>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</si>
  <si>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</si>
  <si>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</si>
  <si>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</si>
  <si>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</si>
  <si>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</si>
  <si>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</si>
  <si>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</si>
  <si>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</si>
  <si>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</si>
  <si>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</si>
  <si>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</si>
  <si>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</si>
  <si>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</si>
  <si>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</si>
  <si>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</si>
  <si>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</si>
  <si>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</si>
  <si>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</si>
  <si>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</si>
  <si>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</si>
  <si>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</si>
  <si>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</si>
  <si>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</si>
  <si>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</si>
  <si>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</si>
  <si>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</si>
  <si>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</si>
  <si>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</si>
  <si>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</si>
  <si>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</si>
  <si>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</si>
  <si>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</si>
  <si>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</si>
  <si>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</si>
  <si>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</si>
  <si>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</si>
  <si>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</si>
  <si>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</si>
  <si>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</si>
  <si>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</si>
  <si>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</si>
  <si>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</si>
  <si>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</si>
  <si>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</si>
  <si>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</si>
  <si>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</si>
  <si>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</si>
  <si>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</si>
  <si>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</si>
  <si>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</si>
  <si>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</si>
  <si>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</si>
  <si>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</si>
  <si>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</si>
  <si>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</si>
  <si>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</si>
  <si>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</si>
  <si>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</si>
  <si>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</si>
  <si>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</si>
  <si>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</si>
  <si>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</si>
  <si>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</si>
  <si>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</si>
  <si>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</si>
  <si>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</si>
  <si>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</si>
  <si>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</si>
  <si>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</si>
  <si>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</si>
  <si>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</si>
  <si>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</si>
  <si>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</si>
  <si>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</si>
  <si>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</si>
  <si>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</si>
  <si>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</si>
  <si>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</si>
  <si>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</si>
  <si>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</si>
  <si>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</si>
  <si>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</si>
  <si>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</si>
  <si>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</si>
  <si>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</si>
  <si>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</si>
  <si>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</si>
  <si>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</si>
  <si>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</si>
  <si>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</si>
  <si>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</si>
  <si>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</si>
  <si>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</si>
  <si>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</si>
  <si>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</si>
  <si>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</si>
  <si>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</si>
  <si>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</si>
  <si>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</si>
  <si>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</si>
  <si>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</si>
  <si>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</si>
  <si>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</si>
  <si>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</si>
  <si>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</si>
  <si>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</si>
  <si>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</si>
  <si>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</si>
  <si>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</si>
  <si>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</si>
  <si>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</si>
  <si>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</si>
  <si>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</si>
  <si>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</si>
  <si>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</si>
  <si>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</si>
  <si>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</si>
  <si>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</si>
  <si>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</si>
  <si>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</si>
  <si>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</si>
  <si>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</si>
  <si>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</si>
  <si>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</si>
  <si>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</si>
  <si>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</si>
  <si>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</si>
  <si>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</si>
  <si>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</si>
  <si>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</si>
  <si>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</si>
  <si>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</si>
  <si>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</si>
  <si>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</si>
  <si>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</si>
  <si>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</si>
  <si>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</si>
  <si>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</si>
  <si>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</si>
  <si>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</si>
  <si>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</si>
  <si>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</si>
  <si>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</si>
  <si>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</si>
  <si>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</si>
  <si>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</si>
  <si>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</si>
  <si>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</si>
  <si>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</si>
  <si>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</si>
  <si>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</si>
  <si>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</si>
  <si>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</si>
  <si>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</si>
  <si>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</si>
  <si>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</si>
  <si>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</si>
  <si>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</si>
  <si>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</si>
  <si>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</si>
  <si>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</si>
  <si>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</si>
  <si>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</si>
  <si>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</si>
  <si>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</si>
  <si>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</si>
  <si>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</si>
  <si>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</si>
  <si>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</si>
  <si>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</si>
  <si>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</si>
  <si>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</si>
  <si>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</si>
  <si>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</si>
  <si>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</si>
  <si>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</si>
  <si>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</si>
  <si>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</si>
  <si>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</si>
  <si>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</si>
  <si>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</si>
  <si>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</si>
  <si>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</si>
  <si>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</si>
  <si>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</si>
  <si>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</si>
  <si>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</si>
  <si>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</si>
  <si>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</si>
  <si>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</si>
  <si>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</si>
  <si>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</si>
  <si>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</si>
  <si>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</si>
  <si>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</si>
  <si>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</si>
  <si>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</si>
  <si>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</si>
  <si>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</si>
  <si>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</si>
  <si>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</si>
  <si>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</si>
  <si>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</si>
  <si>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</si>
  <si>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</si>
  <si>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</si>
  <si>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</si>
  <si>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</si>
  <si>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</si>
  <si>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</si>
  <si>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</si>
  <si>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</si>
  <si>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</si>
  <si>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</si>
  <si>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</si>
  <si>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</si>
  <si>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</si>
  <si>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</si>
  <si>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</si>
  <si>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</si>
  <si>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</si>
  <si>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</si>
  <si>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</si>
  <si>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</si>
  <si>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</si>
  <si>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</si>
  <si>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</si>
  <si>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</si>
  <si>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</si>
  <si>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</si>
  <si>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</si>
  <si>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</si>
  <si>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</si>
  <si>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</si>
  <si>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</si>
  <si>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</si>
  <si>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</si>
  <si>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</si>
  <si>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</si>
  <si>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</si>
  <si>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</si>
  <si>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</si>
  <si>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</si>
  <si>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</si>
  <si>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</si>
  <si>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</si>
  <si>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</si>
  <si>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</si>
  <si>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</si>
  <si>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</si>
  <si>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</si>
  <si>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</si>
  <si>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</si>
  <si>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</si>
  <si>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</si>
  <si>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</si>
  <si>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</si>
  <si>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</si>
  <si>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</si>
  <si>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</si>
  <si>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</si>
  <si>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</si>
  <si>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</si>
  <si>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</si>
  <si>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</si>
  <si>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</si>
  <si>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</si>
  <si>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</si>
  <si>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</si>
  <si>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</si>
  <si>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</si>
  <si>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</si>
  <si>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</si>
  <si>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</si>
  <si>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</si>
  <si>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</si>
  <si>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</si>
  <si>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</si>
  <si>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</si>
  <si>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</si>
  <si>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</si>
  <si>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</si>
  <si>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</si>
  <si>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</si>
  <si>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</si>
  <si>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</si>
  <si>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</si>
  <si>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</si>
  <si>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</si>
  <si>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</si>
  <si>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</si>
  <si>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</si>
  <si>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</si>
  <si>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</si>
  <si>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</si>
  <si>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</si>
  <si>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</si>
  <si>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</si>
  <si>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</si>
  <si>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</si>
  <si>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</si>
  <si>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</si>
  <si>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</si>
  <si>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</si>
  <si>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</si>
  <si>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</si>
  <si>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</si>
  <si>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</si>
  <si>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</si>
  <si>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</si>
  <si>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</si>
  <si>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</si>
  <si>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</si>
  <si>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</si>
  <si>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</si>
  <si>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</si>
  <si>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</si>
  <si>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</si>
  <si>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</si>
  <si>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</si>
  <si>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</si>
  <si>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</si>
  <si>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</si>
  <si>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</si>
  <si>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</si>
  <si>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</si>
  <si>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</si>
  <si>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</si>
  <si>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</si>
  <si>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</si>
  <si>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</si>
  <si>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</si>
  <si>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</si>
  <si>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</si>
  <si>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</si>
  <si>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</si>
  <si>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</si>
  <si>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</si>
  <si>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</si>
  <si>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</si>
  <si>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</si>
  <si>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</si>
  <si>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</si>
  <si>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</si>
  <si>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</si>
  <si>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</si>
  <si>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</si>
  <si>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</si>
  <si>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</si>
  <si>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</si>
  <si>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</si>
  <si>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</si>
  <si>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</si>
  <si>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</si>
  <si>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</si>
  <si>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</si>
  <si>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</si>
  <si>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</si>
  <si>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</si>
  <si>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</si>
  <si>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</si>
  <si>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</si>
  <si>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</si>
  <si>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</si>
  <si>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</si>
  <si>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</si>
  <si>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</si>
  <si>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</si>
  <si>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</si>
  <si>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</si>
  <si>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</si>
  <si>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</si>
  <si>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</si>
  <si>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</si>
  <si>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</si>
  <si>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</si>
  <si>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</si>
  <si>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</si>
  <si>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</si>
  <si>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</si>
  <si>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</si>
  <si>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</si>
  <si>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</si>
  <si>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</si>
  <si>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</si>
  <si>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</si>
  <si>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</si>
  <si>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</si>
  <si>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</si>
  <si>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</si>
  <si>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</si>
  <si>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</si>
  <si>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</si>
  <si>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</si>
  <si>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</si>
  <si>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</si>
  <si>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</si>
  <si>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</si>
  <si>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</si>
  <si>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</si>
  <si>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</si>
  <si>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</si>
  <si>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</si>
  <si>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</si>
  <si>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</si>
  <si>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</si>
  <si>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</si>
  <si>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</si>
  <si>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</si>
  <si>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</si>
  <si>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</si>
  <si>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</si>
  <si>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</si>
  <si>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</si>
  <si>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</si>
  <si>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</si>
  <si>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</si>
  <si>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</si>
  <si>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</si>
  <si>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</si>
  <si>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</si>
  <si>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</si>
  <si>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</si>
  <si>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</si>
  <si>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</si>
  <si>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</si>
  <si>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</si>
  <si>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</si>
  <si>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</si>
  <si>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</si>
  <si>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</si>
  <si>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</si>
  <si>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</si>
  <si>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</si>
  <si>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</si>
  <si>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</si>
  <si>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</si>
  <si>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</si>
  <si>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</si>
  <si>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</si>
  <si>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</si>
  <si>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</si>
  <si>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</si>
  <si>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</si>
  <si>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</si>
  <si>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</si>
  <si>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</si>
  <si>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</si>
  <si>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</si>
  <si>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</si>
  <si>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</si>
  <si>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</si>
  <si>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</si>
  <si>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</si>
  <si>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</si>
  <si>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</si>
  <si>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</si>
  <si>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</si>
  <si>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</si>
  <si>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</si>
  <si>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</si>
  <si>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</si>
  <si>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</si>
  <si>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</si>
  <si>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</si>
  <si>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</si>
  <si>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</si>
  <si>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</si>
  <si>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</si>
  <si>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</si>
  <si>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</si>
  <si>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</si>
  <si>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</si>
  <si>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</si>
  <si>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</si>
  <si>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</si>
  <si>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</si>
  <si>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</si>
  <si>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</si>
  <si>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</si>
  <si>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</si>
  <si>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</si>
  <si>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</si>
  <si>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</si>
  <si>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</si>
  <si>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</si>
  <si>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</si>
  <si>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</si>
  <si>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</si>
  <si>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</si>
  <si>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</si>
  <si>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</si>
  <si>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</si>
  <si>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</si>
  <si>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</si>
  <si>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</si>
  <si>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</si>
  <si>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</si>
  <si>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</si>
  <si>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</si>
  <si>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</si>
  <si>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</si>
  <si>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</si>
  <si>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</si>
  <si>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</si>
  <si>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</si>
  <si>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</si>
  <si>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</si>
  <si>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</si>
  <si>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</si>
  <si>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</si>
  <si>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</si>
  <si>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</si>
  <si>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</si>
  <si>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</si>
  <si>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</si>
  <si>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</si>
  <si>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</si>
  <si>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</si>
  <si>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</si>
  <si>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</si>
  <si>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</si>
  <si>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</si>
  <si>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</si>
  <si>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</si>
  <si>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</si>
  <si>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</si>
  <si>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</si>
  <si>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</si>
  <si>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</si>
  <si>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</si>
  <si>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</si>
  <si>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</si>
  <si>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</si>
  <si>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</si>
  <si>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</si>
  <si>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</si>
  <si>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</si>
  <si>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</si>
  <si>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</si>
  <si>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</si>
  <si>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</si>
  <si>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</si>
  <si>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</si>
  <si>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</si>
  <si>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</si>
  <si>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</si>
  <si>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</si>
  <si>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</si>
  <si>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</si>
  <si>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</si>
  <si>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</si>
  <si>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</si>
  <si>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</si>
  <si>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</si>
  <si>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</si>
  <si>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</si>
  <si>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</si>
  <si>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</si>
  <si>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</si>
  <si>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</si>
  <si>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</si>
  <si>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</si>
  <si>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</si>
  <si>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</si>
  <si>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</si>
  <si>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</si>
  <si>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</si>
  <si>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</si>
  <si>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</si>
  <si>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</si>
  <si>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</si>
  <si>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</si>
  <si>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</si>
  <si>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</si>
  <si>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</si>
  <si>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</si>
  <si>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</si>
  <si>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</si>
  <si>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</si>
  <si>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</si>
  <si>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</si>
  <si>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</si>
  <si>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</si>
  <si>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</si>
  <si>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</si>
  <si>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</si>
  <si>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</si>
  <si>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</si>
  <si>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</si>
  <si>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</si>
  <si>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</si>
  <si>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</si>
  <si>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</si>
  <si>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</si>
  <si>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</si>
  <si>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</si>
  <si>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</si>
  <si>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</si>
  <si>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</si>
  <si>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</si>
  <si>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</si>
  <si>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</si>
  <si>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</si>
  <si>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</si>
  <si>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</si>
  <si>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</si>
  <si>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</si>
  <si>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</si>
  <si>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</si>
  <si>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</si>
  <si>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</si>
  <si>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</si>
  <si>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</si>
  <si>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</si>
  <si>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</si>
  <si>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</si>
  <si>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</si>
  <si>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</si>
  <si>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</si>
  <si>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</si>
  <si>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</si>
  <si>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</si>
  <si>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</si>
  <si>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</si>
  <si>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</si>
  <si>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</si>
  <si>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</si>
  <si>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</si>
  <si>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</si>
  <si>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</si>
  <si>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</si>
  <si>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</si>
  <si>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</si>
  <si>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</si>
  <si>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</si>
  <si>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</si>
  <si>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</si>
  <si>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</si>
  <si>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</si>
  <si>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</si>
  <si>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</si>
  <si>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</si>
  <si>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</si>
  <si>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</si>
  <si>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</si>
  <si>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</si>
  <si>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</si>
  <si>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</si>
  <si>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</si>
  <si>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</si>
  <si>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</si>
  <si>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</si>
  <si>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</si>
  <si>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</si>
  <si>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</si>
  <si>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</si>
  <si>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</si>
  <si>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</si>
  <si>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</si>
  <si>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</si>
  <si>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</si>
  <si>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</si>
  <si>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</si>
  <si>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</si>
  <si>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</si>
  <si>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</si>
  <si>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</si>
  <si>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</si>
  <si>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</si>
  <si>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</si>
  <si>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</si>
  <si>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</si>
  <si>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</si>
  <si>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</si>
  <si>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</si>
  <si>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</si>
  <si>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</si>
  <si>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</si>
  <si>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</si>
  <si>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</si>
  <si>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</si>
  <si>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</si>
  <si>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</si>
  <si>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</si>
  <si>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</si>
  <si>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</si>
  <si>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</si>
  <si>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</si>
  <si>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</si>
  <si>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</si>
  <si>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</si>
  <si>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</si>
  <si>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</si>
  <si>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</si>
  <si>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</si>
  <si>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</si>
  <si>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</si>
  <si>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</si>
  <si>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</si>
  <si>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</si>
  <si>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</si>
  <si>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</si>
  <si>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</si>
  <si>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</si>
  <si>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</si>
  <si>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</si>
  <si>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</si>
  <si>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</si>
  <si>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</si>
  <si>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</si>
  <si>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</si>
  <si>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</si>
  <si>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</si>
  <si>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</si>
  <si>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</si>
  <si>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</si>
  <si>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</si>
  <si>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</si>
  <si>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</si>
  <si>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</si>
  <si>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</si>
  <si>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</si>
  <si>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</si>
  <si>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</si>
  <si>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</si>
  <si>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</si>
  <si>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</si>
  <si>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</si>
  <si>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</si>
  <si>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</si>
  <si>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</si>
  <si>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</si>
  <si>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</si>
  <si>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</si>
  <si>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</si>
  <si>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</si>
  <si>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</si>
  <si>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</si>
  <si>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</si>
  <si>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</si>
  <si>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</si>
  <si>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</si>
  <si>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</si>
  <si>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</si>
  <si>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</si>
  <si>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</si>
  <si>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</si>
  <si>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</si>
  <si>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</si>
  <si>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</si>
  <si>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</si>
  <si>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</si>
  <si>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</si>
  <si>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</si>
  <si>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</si>
  <si>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</si>
  <si>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</si>
  <si>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</si>
  <si>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</si>
  <si>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</si>
  <si>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</si>
  <si>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</si>
  <si>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</si>
  <si>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</si>
  <si>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</si>
  <si>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</si>
  <si>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</si>
  <si>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</si>
  <si>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</si>
  <si>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</si>
  <si>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</si>
  <si>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</si>
  <si>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</si>
  <si>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</si>
  <si>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</si>
  <si>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</si>
  <si>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</si>
  <si>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</si>
  <si>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</si>
  <si>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</si>
  <si>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</si>
  <si>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</si>
  <si>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</si>
  <si>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</si>
  <si>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</si>
  <si>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</si>
  <si>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</si>
  <si>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</si>
  <si>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</si>
  <si>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</si>
  <si>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</si>
  <si>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</si>
  <si>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</si>
  <si>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</si>
  <si>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</si>
  <si>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</si>
  <si>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</si>
  <si>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</si>
  <si>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</si>
  <si>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</si>
  <si>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</si>
  <si>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</si>
  <si>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</si>
  <si>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</si>
  <si>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</si>
  <si>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</si>
  <si>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</si>
  <si>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</si>
  <si>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</si>
  <si>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</si>
  <si>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</si>
  <si>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</si>
  <si>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</si>
  <si>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</si>
  <si>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</si>
  <si>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</si>
  <si>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</si>
  <si>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</si>
  <si>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</si>
  <si>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</si>
  <si>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</si>
  <si>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</si>
  <si>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</si>
  <si>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</si>
  <si>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</si>
  <si>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</si>
  <si>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</si>
  <si>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</si>
  <si>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</si>
  <si>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</si>
  <si>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</si>
  <si>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</si>
  <si>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</si>
  <si>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</si>
  <si>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</si>
  <si>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</si>
  <si>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</si>
  <si>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</si>
  <si>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</si>
  <si>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</si>
  <si>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</si>
  <si>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</si>
  <si>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</si>
  <si>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</si>
  <si>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</si>
  <si>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</si>
  <si>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</si>
  <si>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</si>
  <si>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</si>
  <si>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</si>
  <si>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</si>
  <si>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</si>
  <si>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</si>
  <si>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</si>
  <si>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</si>
  <si>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</si>
  <si>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</si>
  <si>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</si>
  <si>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</si>
  <si>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</si>
  <si>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</si>
  <si>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</si>
  <si>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</si>
  <si>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</si>
  <si>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</si>
  <si>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</si>
  <si>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</si>
  <si>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</si>
  <si>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</si>
  <si>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</si>
  <si>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</si>
  <si>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</si>
  <si>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</si>
  <si>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</si>
  <si>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</si>
  <si>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</si>
  <si>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</si>
  <si>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</si>
  <si>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</si>
  <si>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</si>
  <si>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</si>
  <si>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</si>
  <si>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</si>
  <si>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</si>
  <si>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</si>
  <si>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</si>
  <si>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</si>
  <si>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</si>
  <si>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</si>
  <si>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</si>
  <si>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</si>
  <si>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</si>
  <si>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</si>
  <si>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</si>
  <si>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</si>
  <si>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</si>
  <si>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</si>
  <si>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</si>
  <si>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</si>
  <si>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</si>
  <si>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</si>
  <si>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</si>
  <si>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</si>
  <si>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</si>
  <si>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</si>
  <si>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</si>
  <si>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</si>
  <si>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</si>
  <si>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</si>
  <si>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</si>
  <si>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</si>
  <si>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</si>
  <si>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</si>
  <si>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</si>
  <si>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</si>
  <si>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</si>
  <si>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</si>
  <si>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</si>
  <si>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</si>
  <si>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</si>
  <si>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</si>
  <si>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</si>
  <si>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</si>
  <si>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</si>
  <si>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</si>
  <si>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</si>
  <si>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</si>
  <si>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</si>
  <si>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</si>
  <si>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</si>
  <si>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</si>
  <si>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</si>
  <si>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</si>
  <si>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</si>
  <si>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</si>
  <si>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</si>
  <si>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</si>
  <si>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</si>
  <si>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</si>
  <si>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</si>
  <si>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</si>
  <si>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</si>
  <si>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</si>
  <si>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</si>
  <si>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</si>
  <si>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</si>
  <si>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</si>
  <si>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</si>
  <si>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</si>
  <si>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</si>
  <si>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</si>
  <si>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</si>
  <si>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</si>
  <si>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</si>
  <si>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</si>
  <si>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</si>
  <si>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</si>
  <si>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</si>
  <si>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</si>
  <si>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</si>
  <si>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</si>
  <si>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</si>
  <si>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</si>
  <si>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</si>
  <si>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</si>
  <si>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</si>
  <si>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</si>
  <si>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</si>
  <si>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</si>
  <si>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</si>
  <si>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</si>
  <si>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</si>
  <si>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</si>
  <si>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</si>
  <si>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</si>
  <si>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</si>
  <si>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</si>
  <si>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</si>
  <si>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</si>
  <si>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</si>
  <si>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</si>
  <si>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</si>
  <si>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</si>
  <si>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</si>
  <si>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</si>
  <si>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</si>
  <si>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</si>
  <si>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</si>
  <si>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</si>
  <si>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</si>
  <si>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</si>
  <si>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</si>
  <si>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</si>
  <si>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</si>
  <si>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</si>
  <si>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</si>
  <si>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</si>
  <si>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</si>
  <si>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</si>
  <si>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</si>
  <si>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</si>
  <si>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</si>
  <si>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</si>
  <si>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</si>
  <si>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</si>
  <si>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</si>
  <si>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</si>
  <si>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</si>
  <si>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</si>
  <si>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</si>
  <si>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</si>
  <si>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</si>
  <si>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</si>
  <si>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</si>
  <si>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</si>
  <si>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</si>
  <si>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</si>
  <si>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</si>
  <si>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</si>
  <si>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</si>
  <si>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</si>
  <si>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</si>
  <si>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</si>
  <si>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</si>
  <si>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</si>
  <si>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</si>
  <si>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</si>
  <si>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</si>
  <si>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</si>
  <si>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</si>
  <si>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</si>
  <si>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</si>
  <si>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</si>
  <si>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</si>
  <si>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</si>
  <si>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</si>
  <si>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</si>
  <si>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</si>
  <si>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</si>
  <si>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</si>
  <si>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</si>
  <si>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</si>
  <si>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</si>
  <si>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</si>
  <si>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</si>
  <si>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</si>
  <si>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</si>
  <si>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</si>
  <si>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</si>
  <si>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</si>
  <si>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</si>
  <si>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</si>
  <si>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</si>
  <si>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</si>
  <si>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</si>
  <si>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</si>
  <si>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</si>
  <si>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</si>
  <si>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</si>
  <si>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</si>
  <si>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</si>
  <si>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</si>
  <si>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</si>
  <si>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</si>
  <si>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</si>
  <si>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</si>
  <si>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</si>
  <si>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</si>
  <si>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</si>
  <si>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</si>
  <si>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</si>
  <si>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</si>
  <si>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</si>
  <si>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</si>
  <si>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</si>
  <si>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</si>
  <si>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</si>
  <si>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</si>
  <si>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</si>
  <si>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</si>
  <si>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</si>
  <si>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</si>
  <si>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</si>
  <si>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</si>
  <si>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</si>
  <si>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</si>
  <si>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</si>
  <si>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</si>
  <si>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</si>
  <si>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</si>
  <si>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</si>
  <si>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</si>
  <si>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</si>
  <si>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</si>
  <si>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</si>
  <si>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</si>
  <si>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</si>
  <si>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</si>
  <si>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</si>
  <si>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</si>
  <si>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</si>
  <si>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</si>
  <si>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</si>
  <si>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</si>
  <si>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</si>
  <si>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</si>
  <si>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</si>
  <si>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</si>
  <si>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</si>
  <si>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</si>
  <si>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</si>
  <si>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</si>
  <si>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</si>
  <si>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</si>
  <si>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</si>
  <si>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</si>
  <si>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</si>
  <si>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</si>
  <si>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</si>
  <si>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</si>
  <si>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</si>
  <si>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</si>
  <si>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</si>
  <si>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</si>
  <si>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</si>
  <si>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</si>
  <si>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</si>
  <si>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</si>
  <si>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</si>
  <si>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</si>
  <si>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</si>
  <si>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</si>
  <si>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</si>
  <si>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</si>
  <si>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</si>
  <si>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</si>
  <si>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</si>
  <si>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</si>
  <si>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</si>
  <si>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</si>
  <si>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</si>
  <si>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</si>
  <si>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</si>
  <si>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</si>
  <si>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</si>
  <si>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</si>
  <si>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</si>
  <si>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</si>
  <si>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</si>
  <si>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</si>
  <si>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</si>
  <si>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</si>
  <si>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</si>
  <si>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</si>
  <si>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</si>
  <si>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</si>
  <si>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</si>
  <si>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</si>
  <si>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</si>
  <si>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</si>
  <si>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</si>
  <si>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</si>
  <si>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</si>
  <si>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</si>
  <si>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</si>
  <si>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</si>
  <si>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</si>
  <si>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</si>
  <si>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</si>
  <si>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</si>
  <si>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</si>
  <si>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</si>
  <si>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</si>
  <si>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</si>
  <si>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</si>
  <si>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</si>
  <si>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</si>
  <si>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</si>
  <si>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</si>
  <si>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</si>
  <si>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</si>
  <si>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</si>
  <si>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</si>
  <si>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</si>
  <si>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</si>
  <si>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</si>
  <si>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</si>
  <si>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</si>
  <si>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</si>
  <si>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</si>
  <si>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</si>
  <si>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</si>
  <si>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</si>
  <si>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</si>
  <si>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</si>
  <si>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</si>
  <si>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</si>
  <si>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</si>
  <si>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</si>
  <si>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</si>
  <si>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</si>
  <si>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</si>
  <si>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</si>
  <si>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</si>
  <si>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</si>
  <si>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</si>
  <si>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</si>
  <si>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</si>
  <si>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</si>
  <si>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</si>
  <si>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</si>
  <si>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</si>
  <si>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</si>
  <si>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</si>
  <si>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</si>
  <si>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</si>
  <si>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</si>
  <si>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</si>
  <si>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</si>
  <si>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</si>
  <si>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</si>
  <si>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</si>
  <si>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</si>
  <si>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</si>
  <si>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</si>
  <si>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</si>
  <si>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</si>
  <si>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</si>
  <si>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</si>
  <si>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</si>
  <si>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</si>
  <si>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</si>
  <si>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</si>
  <si>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</si>
  <si>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</si>
  <si>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</si>
  <si>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</si>
  <si>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</si>
  <si>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</si>
  <si>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</si>
  <si>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</si>
  <si>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</si>
  <si>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</si>
  <si>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</si>
  <si>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</si>
  <si>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</si>
  <si>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</si>
  <si>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</si>
  <si>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</si>
  <si>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</si>
  <si>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</si>
  <si>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</si>
  <si>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</si>
  <si>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</si>
  <si>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</si>
  <si>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</si>
  <si>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</si>
  <si>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</si>
  <si>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</si>
  <si>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</si>
  <si>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</si>
  <si>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</si>
  <si>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</si>
  <si>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</si>
  <si>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</si>
  <si>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</si>
  <si>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</si>
  <si>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</si>
  <si>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</si>
  <si>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</si>
  <si>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</si>
  <si>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</si>
  <si>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</si>
  <si>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</si>
  <si>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</si>
  <si>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</si>
  <si>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</si>
  <si>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</si>
  <si>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</si>
  <si>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</si>
  <si>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</si>
  <si>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</si>
  <si>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</si>
  <si>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</si>
  <si>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</si>
  <si>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</si>
  <si>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</si>
  <si>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</si>
  <si>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</si>
  <si>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</si>
  <si>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</si>
  <si>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</si>
  <si>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</si>
  <si>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</si>
  <si>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</si>
  <si>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</si>
  <si>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</si>
  <si>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</si>
  <si>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</si>
  <si>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</si>
  <si>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</si>
  <si>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</si>
  <si>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</si>
  <si>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</si>
  <si>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</si>
  <si>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</si>
  <si>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</si>
  <si>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</si>
  <si>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</si>
  <si>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</si>
  <si>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</si>
  <si>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</si>
  <si>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</si>
  <si>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</si>
  <si>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</si>
  <si>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</si>
  <si>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</si>
  <si>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</si>
  <si>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</si>
  <si>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</si>
  <si>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</si>
  <si>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</si>
  <si>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</si>
  <si>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</si>
  <si>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</si>
  <si>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</si>
  <si>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</si>
  <si>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</si>
  <si>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</si>
  <si>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</si>
  <si>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</si>
  <si>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</si>
  <si>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</si>
  <si>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</si>
  <si>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</si>
  <si>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</si>
  <si>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</si>
  <si>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</si>
  <si>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</si>
  <si>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</si>
  <si>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</si>
  <si>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</si>
  <si>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</si>
  <si>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</si>
  <si>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</si>
  <si>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</si>
  <si>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</si>
  <si>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</si>
  <si>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</si>
  <si>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</si>
  <si>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</si>
  <si>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</si>
  <si>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</si>
  <si>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</si>
  <si>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</si>
  <si>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</si>
  <si>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</si>
  <si>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</si>
  <si>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</si>
  <si>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</si>
  <si>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</si>
  <si>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</si>
  <si>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</si>
  <si>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</si>
  <si>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</si>
  <si>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</si>
  <si>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</si>
  <si>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</si>
  <si>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</si>
  <si>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</si>
  <si>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</si>
  <si>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</si>
  <si>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</si>
  <si>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</si>
  <si>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</si>
  <si>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</si>
  <si>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</si>
  <si>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</si>
  <si>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</si>
  <si>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</si>
  <si>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</si>
  <si>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</si>
  <si>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</si>
  <si>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</si>
  <si>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</si>
  <si>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</si>
  <si>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</si>
  <si>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</si>
  <si>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</si>
  <si>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</si>
  <si>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</si>
  <si>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</si>
  <si>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</si>
  <si>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</si>
  <si>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</si>
  <si>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</si>
  <si>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</si>
  <si>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</si>
  <si>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</si>
  <si>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</si>
  <si>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</si>
  <si>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</si>
  <si>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</si>
  <si>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</si>
  <si>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</si>
  <si>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</si>
  <si>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</si>
  <si>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</si>
  <si>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</si>
  <si>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</si>
  <si>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</si>
  <si>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</si>
  <si>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</si>
  <si>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</si>
  <si>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</si>
  <si>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</si>
  <si>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</si>
  <si>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</si>
  <si>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</si>
  <si>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</si>
  <si>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</si>
  <si>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</si>
  <si>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</si>
  <si>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</si>
  <si>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</si>
  <si>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</si>
  <si>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</si>
  <si>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</si>
  <si>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</si>
  <si>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</si>
  <si>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</si>
  <si>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</si>
  <si>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</si>
  <si>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</si>
  <si>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</si>
  <si>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</si>
  <si>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</si>
  <si>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</si>
  <si>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</si>
  <si>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</si>
  <si>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</si>
  <si>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</si>
  <si>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</si>
  <si>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</si>
  <si>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</si>
  <si>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</si>
  <si>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</si>
  <si>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</si>
  <si>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</si>
  <si>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</si>
  <si>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</si>
  <si>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</si>
  <si>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</si>
  <si>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</si>
  <si>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</si>
  <si>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</si>
  <si>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</si>
  <si>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</si>
  <si>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</si>
  <si>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</si>
  <si>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</si>
  <si>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</si>
  <si>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</si>
  <si>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</si>
  <si>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</si>
  <si>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</si>
  <si>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</si>
  <si>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</si>
  <si>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</si>
  <si>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</si>
  <si>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</si>
  <si>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</si>
  <si>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</si>
  <si>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</si>
  <si>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</si>
  <si>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</si>
  <si>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</si>
  <si>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</si>
  <si>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</si>
  <si>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</si>
  <si>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</si>
  <si>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</si>
  <si>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</si>
  <si>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</si>
  <si>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</si>
  <si>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</si>
  <si>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</si>
  <si>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</si>
  <si>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</si>
  <si>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</si>
  <si>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</si>
  <si>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</si>
  <si>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</si>
  <si>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</si>
  <si>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</si>
  <si>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</si>
  <si>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</si>
  <si>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</si>
  <si>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</si>
  <si>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</si>
  <si>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</si>
  <si>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</si>
  <si>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</si>
  <si>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</si>
  <si>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</si>
  <si>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</si>
  <si>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</si>
  <si>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</si>
  <si>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</si>
  <si>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</si>
  <si>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</si>
  <si>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</si>
  <si>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</si>
  <si>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</si>
  <si>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</si>
  <si>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</si>
  <si>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</si>
  <si>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</si>
  <si>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</si>
  <si>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</si>
  <si>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</si>
  <si>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</si>
  <si>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</si>
  <si>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</si>
  <si>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</si>
  <si>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</si>
  <si>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</si>
  <si>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</si>
  <si>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</si>
  <si>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</si>
  <si>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</si>
  <si>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</si>
  <si>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</si>
  <si>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</si>
  <si>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</si>
  <si>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</si>
  <si>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</si>
  <si>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</si>
  <si>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</si>
  <si>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</si>
  <si>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</si>
  <si>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</si>
  <si>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</si>
  <si>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</si>
  <si>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</si>
  <si>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</si>
  <si>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</si>
  <si>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</si>
  <si>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</si>
  <si>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</si>
  <si>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</si>
  <si>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</si>
  <si>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</si>
  <si>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</si>
  <si>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</si>
  <si>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</si>
  <si>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</si>
  <si>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</si>
  <si>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</si>
  <si>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</si>
  <si>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</si>
  <si>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</si>
  <si>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</si>
  <si>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</si>
  <si>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</si>
  <si>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</si>
  <si>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</si>
  <si>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</si>
  <si>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</si>
  <si>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</si>
  <si>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</si>
  <si>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</si>
  <si>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</si>
  <si>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</si>
  <si>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</si>
  <si>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</si>
  <si>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</si>
  <si>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</si>
  <si>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</si>
  <si>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</si>
  <si>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</si>
  <si>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</si>
  <si>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</si>
  <si>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</si>
  <si>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</si>
  <si>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</si>
  <si>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</si>
  <si>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</si>
  <si>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</si>
  <si>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</si>
  <si>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</si>
  <si>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</si>
  <si>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</si>
  <si>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</si>
  <si>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</si>
  <si>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</si>
  <si>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</si>
  <si>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</si>
  <si>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</si>
  <si>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</si>
  <si>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</si>
  <si>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</si>
  <si>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</si>
  <si>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</si>
  <si>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</si>
  <si>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</si>
  <si>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</si>
  <si>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</si>
  <si>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</si>
  <si>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</si>
  <si>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</si>
  <si>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</si>
  <si>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</si>
  <si>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</si>
  <si>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</si>
  <si>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</si>
  <si>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</si>
  <si>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</si>
  <si>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</si>
  <si>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</si>
  <si>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</si>
  <si>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</si>
  <si>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</si>
  <si>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</si>
  <si>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</si>
  <si>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</si>
  <si>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</si>
  <si>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</si>
  <si>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</si>
  <si>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</si>
  <si>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</si>
  <si>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</si>
  <si>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</si>
  <si>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</si>
  <si>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</si>
  <si>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</si>
  <si>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</si>
  <si>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</si>
  <si>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</si>
  <si>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</si>
  <si>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</si>
  <si>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</si>
  <si>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</si>
  <si>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</si>
  <si>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</si>
  <si>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</si>
  <si>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</si>
  <si>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</si>
  <si>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</si>
  <si>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</si>
  <si>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</si>
  <si>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</si>
  <si>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</si>
  <si>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</si>
  <si>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</si>
  <si>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</si>
  <si>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</si>
  <si>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</si>
  <si>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</si>
  <si>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</si>
  <si>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</si>
  <si>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</si>
  <si>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</si>
  <si>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</si>
  <si>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</si>
  <si>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</si>
  <si>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</si>
  <si>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</si>
  <si>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</si>
  <si>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</si>
  <si>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</si>
  <si>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</si>
  <si>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</si>
  <si>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</si>
  <si>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</si>
  <si>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</si>
  <si>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</si>
  <si>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</si>
  <si>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</si>
  <si>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</si>
  <si>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</si>
  <si>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</si>
  <si>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</si>
  <si>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</si>
  <si>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</si>
  <si>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</si>
  <si>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</si>
  <si>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</si>
  <si>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</si>
  <si>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</si>
  <si>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</si>
  <si>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</si>
  <si>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</si>
  <si>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</si>
  <si>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</si>
  <si>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</si>
  <si>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</si>
  <si>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</si>
  <si>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</si>
  <si>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</si>
  <si>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</si>
  <si>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</si>
  <si>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</si>
  <si>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</si>
  <si>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</si>
  <si>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</si>
  <si>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</si>
  <si>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</si>
  <si>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</si>
  <si>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</si>
  <si>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</si>
  <si>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</si>
  <si>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</si>
  <si>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</si>
  <si>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</si>
  <si>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</si>
  <si>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</si>
  <si>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</si>
  <si>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</si>
  <si>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</si>
  <si>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</si>
  <si>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</si>
  <si>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</si>
  <si>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</si>
  <si>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</si>
  <si>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</si>
  <si>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</si>
  <si>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</si>
  <si>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</si>
  <si>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</si>
  <si>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</si>
  <si>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</si>
  <si>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</si>
  <si>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</si>
  <si>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</si>
  <si>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</si>
  <si>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</si>
  <si>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</si>
  <si>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</si>
  <si>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</si>
  <si>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</si>
  <si>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</si>
  <si>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</si>
  <si>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</si>
  <si>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</si>
  <si>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</si>
  <si>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</si>
  <si>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</si>
  <si>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</si>
  <si>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</si>
  <si>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</si>
  <si>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</si>
  <si>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</si>
  <si>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</si>
  <si>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</si>
  <si>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</si>
  <si>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</si>
  <si>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</si>
  <si>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</si>
  <si>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</si>
  <si>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</si>
  <si>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</si>
  <si>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</si>
  <si>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</si>
  <si>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</si>
  <si>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</si>
  <si>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</si>
  <si>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</si>
  <si>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</si>
  <si>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</si>
  <si>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</si>
  <si>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</si>
  <si>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</si>
  <si>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</si>
  <si>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</si>
  <si>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</si>
  <si>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</si>
  <si>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</si>
  <si>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</si>
  <si>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</si>
  <si>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</si>
  <si>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</si>
  <si>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</si>
  <si>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</si>
  <si>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</si>
  <si>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</si>
  <si>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</si>
  <si>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</si>
  <si>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</si>
  <si>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</si>
  <si>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</si>
  <si>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</si>
  <si>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</si>
  <si>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</si>
  <si>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</si>
  <si>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</si>
  <si>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</si>
  <si>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</si>
  <si>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</si>
  <si>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</si>
  <si>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</si>
  <si>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</si>
  <si>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</si>
  <si>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</si>
  <si>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</si>
  <si>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</si>
  <si>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</si>
  <si>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</si>
  <si>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</si>
  <si>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</si>
  <si>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</si>
  <si>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</si>
  <si>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</si>
  <si>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</si>
  <si>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</si>
  <si>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</si>
  <si>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</si>
  <si>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</si>
  <si>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</si>
  <si>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</si>
  <si>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</si>
  <si>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</si>
  <si>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</si>
  <si>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</si>
  <si>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</si>
  <si>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</si>
  <si>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</si>
  <si>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</si>
  <si>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</si>
  <si>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</si>
  <si>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</si>
  <si>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</si>
  <si>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</si>
  <si>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</si>
  <si>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</si>
  <si>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</si>
  <si>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</si>
  <si>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</si>
  <si>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</si>
  <si>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</si>
  <si>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</si>
  <si>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</si>
  <si>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</si>
  <si>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</si>
  <si>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</si>
  <si>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</si>
  <si>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</si>
  <si>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</si>
  <si>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</si>
  <si>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</si>
  <si>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</si>
  <si>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</si>
  <si>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</si>
  <si>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</si>
  <si>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</si>
  <si>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</si>
  <si>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</si>
  <si>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</si>
  <si>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</si>
  <si>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</si>
  <si>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</si>
  <si>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</si>
  <si>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</si>
  <si>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</si>
  <si>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</si>
  <si>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</si>
  <si>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</si>
  <si>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</si>
  <si>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</si>
  <si>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</si>
  <si>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</si>
  <si>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</si>
  <si>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</si>
  <si>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</si>
  <si>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</si>
  <si>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</si>
  <si>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</si>
  <si>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</si>
  <si>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</si>
  <si>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</si>
  <si>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</si>
  <si>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</si>
  <si>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</si>
  <si>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</si>
  <si>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</si>
  <si>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</si>
  <si>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</si>
  <si>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</si>
  <si>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</si>
  <si>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</si>
  <si>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</si>
  <si>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</si>
  <si>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</si>
  <si>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</si>
  <si>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</si>
  <si>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</si>
  <si>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</si>
  <si>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</si>
  <si>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</si>
  <si>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</si>
  <si>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</si>
  <si>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</si>
  <si>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</si>
  <si>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</si>
  <si>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</si>
  <si>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</si>
  <si>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</si>
  <si>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</si>
  <si>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</si>
  <si>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</si>
  <si>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</si>
  <si>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</si>
  <si>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</si>
  <si>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</si>
  <si>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</si>
  <si>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</si>
  <si>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</si>
  <si>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</si>
  <si>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</si>
  <si>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</si>
  <si>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</si>
  <si>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</si>
  <si>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</si>
  <si>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</si>
  <si>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</si>
  <si>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</si>
  <si>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</si>
  <si>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</si>
  <si>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</si>
  <si>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</si>
  <si>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</si>
  <si>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</si>
  <si>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</si>
  <si>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</si>
  <si>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</si>
  <si>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</si>
  <si>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</si>
  <si>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</si>
  <si>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</si>
  <si>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</si>
  <si>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</si>
  <si>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</si>
  <si>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</si>
  <si>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</si>
  <si>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</si>
  <si>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</si>
  <si>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</si>
  <si>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</si>
  <si>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</si>
  <si>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</si>
  <si>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</si>
  <si>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</si>
  <si>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</si>
  <si>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</si>
  <si>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</si>
  <si>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</si>
  <si>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</si>
  <si>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</si>
  <si>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</si>
  <si>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</si>
  <si>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</si>
  <si>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</si>
  <si>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</si>
  <si>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</si>
  <si>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</si>
  <si>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</si>
  <si>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</si>
  <si>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</si>
  <si>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</si>
  <si>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</si>
  <si>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</si>
  <si>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</si>
  <si>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</si>
  <si>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</si>
  <si>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</si>
  <si>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</si>
  <si>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</si>
  <si>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</si>
  <si>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</si>
  <si>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</si>
  <si>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</si>
  <si>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</si>
  <si>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</si>
  <si>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</si>
  <si>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</si>
  <si>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</si>
  <si>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</si>
  <si>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</si>
  <si>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</si>
  <si>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</si>
  <si>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</si>
  <si>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</si>
  <si>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</si>
  <si>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</si>
  <si>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</si>
  <si>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</si>
  <si>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</si>
  <si>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</si>
  <si>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</si>
  <si>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</si>
  <si>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</si>
  <si>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</si>
  <si>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</si>
  <si>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</si>
  <si>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</si>
  <si>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</si>
  <si>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</si>
  <si>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</si>
  <si>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</si>
  <si>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</si>
  <si>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</si>
  <si>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</si>
  <si>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</si>
  <si>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</si>
  <si>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</si>
  <si>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</si>
  <si>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</si>
  <si>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</si>
  <si>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</si>
  <si>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</si>
  <si>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</si>
  <si>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</si>
  <si>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</si>
  <si>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</si>
  <si>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</si>
  <si>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</si>
  <si>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</si>
  <si>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</si>
  <si>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</si>
  <si>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</si>
  <si>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</si>
  <si>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</si>
  <si>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</si>
  <si>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</si>
  <si>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</si>
  <si>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</si>
  <si>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</si>
  <si>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</si>
  <si>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</si>
  <si>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</si>
  <si>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</si>
  <si>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</si>
  <si>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</si>
  <si>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</si>
  <si>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</si>
  <si>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</si>
  <si>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</si>
  <si>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</si>
  <si>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</si>
  <si>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</si>
  <si>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</si>
  <si>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</si>
  <si>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</si>
  <si>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</si>
  <si>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</si>
  <si>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</si>
  <si>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</si>
  <si>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</si>
  <si>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</si>
  <si>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</si>
  <si>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</si>
  <si>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</si>
  <si>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</si>
  <si>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</si>
  <si>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</si>
  <si>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</si>
  <si>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</si>
  <si>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</si>
  <si>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</si>
  <si>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</si>
  <si>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</si>
  <si>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</si>
  <si>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</si>
  <si>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</si>
  <si>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</si>
  <si>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</si>
  <si>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</si>
  <si>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</si>
  <si>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</si>
  <si>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</si>
  <si>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</si>
  <si>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</si>
  <si>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</si>
  <si>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</si>
  <si>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</si>
  <si>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</si>
  <si>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</si>
  <si>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</si>
  <si>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</si>
  <si>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</si>
  <si>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</si>
  <si>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</si>
  <si>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</si>
  <si>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</si>
  <si>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</si>
  <si>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</si>
  <si>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</si>
  <si>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</si>
  <si>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</si>
  <si>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</si>
  <si>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</si>
  <si>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</si>
  <si>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</si>
  <si>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</si>
  <si>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</si>
  <si>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</si>
  <si>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</si>
  <si>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</si>
  <si>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</si>
  <si>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</si>
  <si>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</si>
  <si>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</si>
  <si>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</si>
  <si>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</si>
  <si>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</si>
  <si>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</si>
  <si>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</si>
  <si>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</si>
  <si>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</si>
  <si>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</si>
  <si>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</si>
  <si>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</si>
  <si>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</si>
  <si>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</si>
  <si>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</si>
  <si>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</si>
  <si>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</si>
  <si>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</si>
  <si>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</si>
  <si>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</si>
  <si>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</si>
  <si>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</si>
  <si>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</si>
  <si>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</si>
  <si>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</si>
  <si>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</si>
  <si>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</si>
  <si>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</si>
  <si>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</si>
  <si>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</si>
  <si>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</si>
  <si>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</si>
  <si>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</si>
  <si>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</si>
  <si>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</si>
  <si>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</si>
  <si>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</si>
  <si>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</si>
  <si>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</si>
  <si>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</si>
  <si>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</si>
  <si>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</si>
  <si>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</si>
  <si>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</si>
  <si>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</si>
  <si>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</si>
  <si>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</si>
  <si>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</si>
  <si>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</si>
  <si>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</si>
  <si>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</si>
  <si>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</si>
  <si>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</si>
  <si>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</si>
  <si>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</si>
  <si>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</si>
  <si>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</si>
  <si>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</si>
  <si>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</si>
  <si>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</si>
  <si>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</si>
  <si>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</si>
  <si>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</si>
  <si>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</si>
  <si>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</si>
  <si>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</si>
  <si>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</si>
  <si>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</si>
  <si>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</si>
  <si>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</si>
  <si>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</si>
  <si>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</si>
  <si>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</si>
  <si>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</si>
  <si>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</si>
  <si>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</si>
  <si>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</si>
  <si>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</si>
  <si>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</si>
  <si>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</si>
  <si>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</si>
  <si>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</si>
  <si>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</si>
  <si>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</si>
  <si>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</si>
  <si>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</si>
  <si>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</si>
  <si>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</si>
  <si>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</si>
  <si>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</si>
  <si>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</si>
  <si>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</si>
  <si>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</si>
  <si>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</si>
  <si>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</si>
  <si>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</si>
  <si>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</si>
  <si>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</si>
  <si>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</si>
  <si>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</si>
  <si>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</si>
  <si>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</si>
  <si>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</si>
  <si>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</si>
  <si>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</si>
  <si>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</si>
  <si>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</si>
  <si>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</si>
  <si>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</si>
  <si>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</si>
  <si>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</si>
  <si>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</si>
  <si>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</si>
  <si>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</si>
  <si>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</si>
  <si>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</si>
  <si>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</si>
  <si>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</si>
  <si>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</si>
  <si>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</si>
  <si>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</si>
  <si>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</si>
  <si>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</si>
  <si>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</si>
  <si>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</si>
  <si>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</si>
  <si>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</si>
  <si>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</si>
  <si>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</si>
  <si>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</si>
  <si>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</si>
  <si>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</si>
  <si>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</si>
  <si>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</si>
  <si>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</si>
  <si>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</si>
  <si>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</si>
  <si>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</si>
  <si>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</si>
  <si>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</si>
  <si>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</si>
  <si>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</si>
  <si>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</si>
  <si>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</si>
  <si>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</si>
  <si>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</si>
  <si>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</si>
  <si>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</si>
  <si>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</si>
  <si>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</si>
  <si>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</si>
  <si>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</si>
  <si>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</si>
  <si>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</si>
  <si>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</si>
  <si>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</si>
  <si>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</si>
  <si>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</si>
  <si>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</si>
  <si>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</si>
  <si>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</si>
  <si>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</si>
  <si>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</si>
  <si>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</si>
  <si>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</si>
  <si>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</si>
  <si>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</si>
  <si>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</si>
  <si>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</si>
  <si>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</si>
  <si>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</si>
  <si>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</si>
  <si>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</si>
  <si>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</si>
  <si>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</si>
  <si>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</si>
  <si>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</si>
  <si>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</si>
  <si>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</si>
  <si>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</si>
  <si>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</si>
  <si>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</si>
  <si>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</si>
  <si>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</si>
  <si>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</si>
  <si>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</si>
  <si>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</si>
  <si>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</si>
  <si>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</si>
  <si>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</si>
  <si>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</si>
  <si>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</si>
  <si>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</si>
  <si>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</si>
  <si>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</si>
  <si>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</si>
  <si>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</si>
  <si>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</si>
  <si>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</si>
  <si>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</si>
  <si>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</si>
  <si>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</si>
  <si>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</si>
  <si>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</si>
  <si>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</si>
  <si>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</si>
  <si>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</si>
  <si>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</si>
  <si>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</si>
  <si>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</si>
  <si>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</si>
  <si>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</si>
  <si>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</si>
  <si>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</si>
  <si>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</si>
  <si>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</si>
  <si>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</si>
  <si>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</si>
  <si>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</si>
  <si>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</si>
  <si>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</si>
  <si>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</si>
  <si>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</si>
  <si>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</si>
  <si>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</si>
  <si>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</si>
  <si>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</si>
  <si>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</si>
  <si>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</si>
  <si>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</si>
  <si>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</si>
  <si>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</si>
  <si>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</si>
  <si>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</si>
  <si>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</si>
  <si>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</si>
  <si>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</si>
  <si>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</si>
  <si>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</si>
  <si>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</si>
  <si>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</si>
  <si>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</si>
  <si>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</si>
  <si>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</si>
  <si>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</si>
  <si>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</si>
  <si>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</si>
  <si>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</si>
  <si>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</si>
  <si>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</si>
  <si>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</si>
  <si>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</si>
  <si>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</si>
  <si>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</si>
  <si>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</si>
  <si>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</si>
  <si>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</si>
  <si>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</si>
  <si>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</si>
  <si>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</si>
  <si>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</si>
  <si>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</si>
  <si>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</si>
  <si>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</si>
  <si>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</si>
  <si>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</si>
  <si>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</si>
  <si>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</si>
  <si>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</si>
  <si>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</si>
  <si>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</si>
  <si>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</si>
  <si>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</si>
  <si>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</si>
  <si>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</si>
  <si>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</si>
  <si>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</si>
  <si>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</si>
  <si>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</si>
  <si>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</si>
  <si>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</si>
  <si>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</si>
  <si>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</si>
  <si>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</si>
  <si>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</si>
  <si>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</si>
  <si>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</si>
  <si>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</si>
  <si>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</si>
  <si>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</si>
  <si>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</si>
  <si>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</si>
  <si>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</si>
  <si>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</si>
  <si>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</si>
  <si>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</si>
  <si>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</si>
  <si>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</si>
  <si>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</si>
  <si>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</si>
  <si>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</si>
  <si>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</si>
  <si>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</si>
  <si>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</si>
  <si>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</si>
  <si>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</si>
  <si>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</si>
  <si>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</si>
  <si>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</si>
  <si>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</si>
  <si>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</si>
  <si>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</si>
  <si>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</si>
  <si>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</si>
  <si>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</si>
  <si>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</si>
  <si>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</si>
  <si>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</si>
  <si>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</si>
  <si>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</si>
  <si>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</si>
  <si>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</si>
  <si>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</si>
  <si>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</si>
  <si>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</si>
  <si>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</si>
  <si>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</si>
  <si>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</si>
  <si>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</si>
  <si>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</si>
  <si>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</si>
  <si>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</si>
  <si>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</si>
  <si>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</si>
  <si>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</si>
  <si>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</si>
  <si>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</si>
  <si>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</si>
  <si>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</si>
  <si>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</si>
  <si>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</si>
  <si>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</si>
  <si>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</si>
  <si>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</si>
  <si>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</si>
  <si>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</si>
  <si>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</si>
  <si>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</si>
  <si>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</si>
  <si>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</si>
  <si>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</si>
  <si>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</si>
  <si>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</si>
  <si>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</si>
  <si>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</si>
  <si>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</si>
  <si>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</si>
  <si>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</si>
  <si>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</si>
  <si>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</si>
  <si>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</si>
  <si>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</si>
  <si>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</si>
  <si>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</si>
  <si>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</si>
  <si>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</si>
  <si>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</si>
  <si>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</si>
  <si>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</si>
  <si>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</si>
  <si>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</si>
  <si>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</si>
  <si>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</si>
  <si>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</si>
  <si>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</si>
  <si>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</si>
  <si>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</si>
  <si>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</si>
  <si>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</si>
  <si>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</si>
  <si>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</si>
  <si>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</si>
  <si>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</si>
  <si>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</si>
  <si>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</si>
  <si>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</si>
  <si>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</si>
  <si>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</si>
  <si>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</si>
  <si>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</si>
  <si>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</si>
  <si>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</si>
  <si>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</si>
  <si>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</si>
  <si>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</si>
  <si>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</si>
  <si>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</si>
  <si>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</si>
  <si>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</si>
  <si>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</si>
  <si>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</si>
  <si>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</si>
  <si>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</si>
  <si>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</si>
  <si>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</si>
  <si>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</si>
  <si>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</si>
  <si>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</si>
  <si>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</si>
  <si>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</si>
  <si>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</si>
  <si>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</si>
  <si>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</si>
  <si>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</si>
  <si>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</si>
  <si>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</si>
  <si>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</si>
  <si>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</si>
  <si>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</si>
  <si>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</si>
  <si>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</si>
  <si>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</si>
  <si>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</si>
  <si>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</si>
  <si>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</si>
  <si>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</si>
  <si>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</si>
  <si>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</si>
  <si>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</si>
  <si>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</si>
  <si>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</si>
  <si>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</si>
  <si>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</si>
  <si>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</si>
  <si>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</si>
  <si>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</si>
  <si>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</si>
  <si>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</si>
  <si>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</si>
  <si>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</si>
  <si>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</si>
  <si>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</si>
  <si>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</si>
  <si>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</si>
  <si>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</si>
  <si>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</si>
  <si>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</si>
  <si>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</si>
  <si>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</si>
  <si>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</si>
  <si>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</si>
  <si>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</si>
  <si>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</si>
  <si>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</si>
  <si>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</si>
  <si>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</si>
  <si>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</si>
  <si>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</si>
  <si>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</si>
  <si>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</si>
  <si>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</si>
  <si>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</si>
  <si>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</si>
  <si>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</si>
  <si>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</si>
  <si>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</si>
  <si>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</si>
  <si>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</si>
  <si>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</si>
  <si>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</si>
  <si>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</si>
  <si>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</si>
  <si>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</si>
  <si>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</si>
  <si>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</si>
  <si>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</si>
  <si>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</si>
  <si>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</si>
  <si>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</si>
  <si>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</si>
  <si>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</si>
  <si>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</si>
  <si>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</si>
  <si>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</si>
  <si>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</si>
  <si>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</si>
  <si>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</si>
  <si>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</si>
  <si>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</si>
  <si>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</si>
  <si>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</si>
  <si>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</si>
  <si>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</si>
  <si>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</si>
  <si>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</si>
  <si>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</si>
  <si>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</si>
  <si>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</si>
  <si>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</si>
  <si>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</si>
  <si>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</si>
  <si>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</si>
  <si>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</si>
  <si>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</si>
  <si>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</si>
  <si>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</si>
  <si>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</si>
  <si>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</si>
  <si>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</si>
  <si>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</si>
  <si>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</si>
  <si>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</si>
  <si>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</si>
  <si>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</si>
  <si>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</si>
  <si>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</si>
  <si>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</si>
  <si>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</si>
  <si>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</si>
  <si>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</si>
  <si>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</si>
  <si>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</si>
  <si>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</si>
  <si>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</si>
  <si>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</si>
  <si>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</si>
  <si>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</si>
  <si>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</si>
  <si>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</si>
  <si>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</si>
  <si>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</si>
  <si>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</si>
  <si>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</si>
  <si>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</si>
  <si>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</si>
  <si>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</si>
  <si>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</si>
  <si>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</si>
  <si>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</si>
  <si>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</si>
  <si>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</si>
  <si>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</si>
  <si>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</si>
  <si>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</si>
  <si>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</si>
  <si>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</si>
  <si>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</si>
  <si>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</si>
  <si>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</si>
  <si>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</si>
  <si>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</si>
  <si>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</si>
  <si>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</si>
  <si>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</si>
  <si>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</si>
  <si>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</si>
  <si>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</si>
  <si>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</si>
  <si>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</si>
  <si>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</si>
  <si>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</si>
  <si>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</si>
  <si>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</si>
  <si>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</si>
  <si>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</si>
  <si>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</si>
  <si>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</si>
  <si>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</si>
  <si>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</si>
  <si>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</si>
  <si>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</si>
  <si>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</si>
  <si>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</si>
  <si>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</si>
  <si>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</si>
  <si>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</si>
  <si>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</si>
  <si>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</si>
  <si>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</si>
  <si>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</si>
  <si>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</si>
  <si>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</si>
  <si>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</si>
  <si>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</si>
  <si>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</si>
  <si>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</si>
  <si>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</si>
  <si>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</si>
  <si>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</si>
  <si>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</si>
  <si>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</si>
  <si>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</si>
  <si>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</si>
  <si>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</si>
  <si>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</si>
  <si>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</si>
  <si>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</si>
  <si>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</si>
  <si>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</si>
  <si>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</si>
  <si>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</si>
  <si>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</si>
  <si>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</si>
  <si>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</si>
  <si>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</si>
  <si>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</si>
  <si>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</si>
  <si>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</si>
  <si>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</si>
  <si>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</si>
  <si>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</si>
  <si>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</si>
  <si>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</si>
  <si>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</si>
  <si>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</si>
  <si>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</si>
  <si>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</si>
  <si>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</si>
  <si>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</si>
  <si>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</si>
  <si>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</si>
  <si>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</si>
  <si>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</si>
  <si>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</si>
  <si>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</si>
  <si>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</si>
  <si>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</si>
  <si>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</si>
  <si>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</si>
  <si>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</si>
  <si>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</si>
  <si>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</si>
  <si>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</si>
  <si>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</si>
  <si>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</si>
  <si>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</si>
  <si>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</si>
  <si>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</si>
  <si>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</si>
  <si>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</si>
  <si>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</si>
  <si>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</si>
  <si>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</si>
  <si>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</si>
  <si>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</si>
  <si>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</si>
  <si>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</si>
  <si>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</si>
  <si>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</si>
  <si>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</si>
  <si>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</si>
  <si>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</si>
  <si>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</si>
  <si>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</si>
  <si>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</si>
  <si>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</si>
  <si>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</si>
  <si>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</si>
  <si>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</si>
  <si>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</si>
  <si>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</si>
  <si>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</si>
  <si>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</si>
  <si>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</si>
  <si>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</si>
  <si>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</si>
  <si>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</si>
  <si>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</si>
  <si>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</si>
  <si>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</si>
  <si>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</si>
  <si>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</si>
  <si>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</si>
  <si>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</si>
  <si>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</si>
  <si>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</si>
  <si>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</si>
  <si>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</si>
  <si>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</si>
  <si>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</si>
  <si>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</si>
  <si>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</si>
  <si>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</si>
  <si>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</si>
  <si>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</si>
  <si>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</si>
  <si>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</si>
  <si>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</si>
  <si>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</si>
  <si>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</si>
  <si>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</si>
  <si>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</si>
  <si>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</si>
  <si>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</si>
  <si>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</si>
  <si>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</si>
  <si>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</si>
  <si>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</si>
  <si>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</si>
  <si>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</si>
  <si>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</si>
  <si>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</si>
  <si>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</si>
  <si>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</si>
  <si>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</si>
  <si>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</si>
  <si>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</si>
  <si>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</si>
  <si>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</si>
  <si>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</si>
  <si>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</si>
  <si>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</si>
  <si>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</si>
  <si>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</si>
  <si>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</si>
  <si>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</si>
  <si>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</si>
  <si>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</si>
  <si>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</si>
  <si>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</si>
  <si>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</si>
  <si>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</si>
  <si>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</si>
  <si>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</si>
  <si>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</si>
  <si>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</si>
  <si>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</si>
  <si>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</si>
  <si>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</si>
  <si>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</si>
  <si>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</si>
  <si>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</si>
  <si>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</si>
  <si>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</si>
  <si>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</si>
  <si>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</si>
  <si>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</si>
  <si>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</si>
  <si>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</si>
  <si>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</si>
  <si>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</si>
  <si>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</si>
  <si>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</si>
  <si>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</si>
  <si>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</si>
  <si>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</si>
  <si>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</si>
  <si>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</si>
  <si>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</si>
  <si>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</si>
  <si>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</si>
  <si>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</si>
  <si>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</si>
  <si>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</si>
  <si>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</si>
  <si>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</si>
  <si>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</si>
  <si>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</si>
  <si>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</si>
  <si>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</si>
  <si>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</si>
  <si>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</si>
  <si>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</si>
  <si>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</si>
  <si>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</si>
  <si>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</si>
  <si>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</si>
  <si>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</si>
  <si>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</si>
  <si>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</si>
  <si>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</si>
  <si>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</si>
  <si>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</si>
  <si>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</si>
  <si>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</si>
  <si>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</si>
  <si>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</si>
  <si>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</si>
  <si>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</si>
  <si>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</si>
  <si>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</si>
  <si>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</si>
  <si>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</si>
  <si>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</si>
  <si>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</si>
  <si>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</si>
  <si>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</si>
  <si>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</si>
  <si>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</si>
  <si>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</si>
  <si>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</si>
  <si>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</si>
  <si>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</si>
  <si>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</si>
  <si>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</si>
  <si>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</si>
  <si>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</si>
  <si>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</si>
  <si>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</si>
  <si>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</si>
  <si>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</si>
  <si>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</si>
  <si>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</si>
  <si>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</si>
  <si>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</si>
  <si>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</si>
  <si>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</si>
  <si>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</si>
  <si>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</si>
  <si>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</si>
  <si>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</si>
  <si>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</si>
  <si>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</si>
  <si>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</si>
  <si>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</si>
  <si>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</si>
  <si>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</si>
  <si>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</si>
  <si>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</si>
  <si>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</si>
  <si>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</si>
  <si>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</si>
  <si>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</si>
  <si>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</si>
  <si>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</si>
  <si>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</si>
  <si>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</si>
  <si>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</si>
  <si>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</si>
  <si>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</si>
  <si>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</si>
  <si>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</si>
  <si>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</si>
  <si>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</si>
  <si>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</si>
  <si>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</si>
  <si>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</si>
  <si>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</si>
  <si>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</si>
  <si>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</si>
  <si>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</si>
  <si>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</si>
  <si>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</si>
  <si>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</si>
  <si>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</si>
  <si>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</si>
  <si>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</si>
  <si>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</si>
  <si>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</si>
  <si>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</si>
  <si>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</si>
  <si>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</si>
  <si>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</si>
  <si>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</si>
  <si>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</si>
  <si>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</si>
  <si>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</si>
  <si>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</si>
  <si>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</si>
  <si>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</si>
  <si>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</si>
  <si>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</si>
  <si>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</si>
  <si>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</si>
  <si>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</si>
  <si>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</si>
  <si>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</si>
  <si>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</si>
  <si>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</si>
  <si>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</si>
  <si>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</si>
  <si>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</si>
  <si>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</si>
  <si>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</si>
  <si>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</si>
  <si>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</si>
  <si>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</si>
  <si>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</si>
  <si>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</si>
  <si>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</si>
  <si>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</si>
  <si>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</si>
  <si>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</si>
  <si>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</si>
  <si>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</si>
  <si>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</si>
  <si>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</si>
  <si>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</si>
  <si>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</si>
  <si>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</si>
  <si>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</si>
  <si>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</si>
  <si>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</si>
  <si>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</si>
  <si>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</si>
  <si>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</si>
  <si>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</si>
  <si>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</si>
  <si>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</si>
  <si>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</si>
  <si>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</si>
  <si>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</si>
  <si>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</si>
  <si>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</si>
  <si>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</si>
  <si>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</si>
  <si>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</si>
  <si>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</si>
  <si>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</si>
  <si>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</si>
  <si>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</si>
  <si>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</si>
  <si>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</si>
  <si>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</si>
  <si>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</si>
  <si>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</si>
  <si>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</si>
  <si>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</si>
  <si>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</si>
  <si>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</si>
  <si>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</si>
  <si>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</si>
  <si>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</si>
  <si>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</si>
  <si>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</si>
  <si>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</si>
  <si>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</si>
  <si>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</si>
  <si>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</si>
  <si>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</si>
  <si>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</si>
  <si>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</si>
  <si>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</si>
  <si>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</si>
  <si>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</si>
  <si>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</si>
  <si>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</si>
  <si>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</si>
  <si>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</si>
  <si>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</si>
  <si>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</si>
  <si>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</si>
  <si>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</si>
  <si>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</si>
  <si>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</si>
  <si>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</si>
  <si>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</si>
  <si>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</si>
  <si>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</si>
  <si>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</si>
  <si>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</si>
  <si>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</si>
  <si>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</si>
  <si>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</si>
  <si>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</si>
  <si>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</si>
  <si>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</si>
  <si>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</si>
  <si>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</si>
  <si>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</si>
  <si>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</si>
  <si>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</si>
  <si>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</si>
  <si>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</si>
  <si>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</si>
  <si>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</si>
  <si>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</si>
  <si>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</si>
  <si>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</si>
  <si>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</si>
  <si>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</si>
  <si>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</si>
  <si>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</si>
  <si>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</si>
  <si>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</si>
  <si>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</si>
  <si>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</si>
  <si>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</si>
  <si>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</si>
  <si>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</si>
  <si>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</si>
  <si>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</si>
  <si>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</si>
  <si>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</si>
  <si>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</si>
  <si>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</si>
  <si>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</si>
  <si>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</si>
  <si>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</si>
  <si>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</si>
  <si>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</si>
  <si>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</si>
  <si>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</si>
  <si>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</si>
  <si>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</si>
  <si>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</si>
  <si>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</si>
  <si>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</si>
  <si>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</si>
  <si>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</si>
  <si>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</si>
  <si>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</si>
  <si>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</si>
  <si>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</si>
  <si>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</si>
  <si>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</si>
  <si>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</si>
  <si>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</si>
  <si>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</si>
  <si>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</si>
  <si>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</si>
  <si>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</si>
  <si>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</si>
  <si>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</si>
  <si>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</si>
  <si>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</si>
  <si>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</si>
  <si>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</si>
  <si>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</si>
  <si>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</si>
  <si>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</si>
  <si>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</si>
  <si>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</si>
  <si>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</si>
  <si>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</si>
  <si>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</si>
  <si>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</si>
  <si>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</si>
  <si>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</si>
  <si>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</si>
  <si>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</si>
  <si>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</si>
  <si>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</si>
  <si>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</si>
  <si>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</si>
  <si>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</si>
  <si>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</si>
  <si>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</si>
  <si>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</si>
  <si>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</si>
  <si>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</si>
  <si>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</si>
  <si>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</si>
  <si>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</si>
  <si>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</si>
  <si>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</si>
  <si>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</si>
  <si>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</si>
  <si>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</si>
  <si>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</si>
  <si>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</si>
  <si>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</si>
  <si>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</si>
  <si>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</si>
  <si>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</si>
  <si>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</si>
  <si>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</si>
  <si>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</si>
  <si>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</si>
  <si>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</si>
  <si>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</si>
  <si>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</si>
  <si>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</si>
  <si>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</si>
  <si>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</si>
  <si>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</si>
  <si>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</si>
  <si>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</si>
  <si>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</si>
  <si>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</si>
  <si>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</si>
  <si>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</si>
  <si>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</si>
  <si>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</si>
  <si>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</si>
  <si>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</si>
  <si>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</si>
  <si>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</si>
  <si>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</si>
  <si>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</si>
  <si>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</si>
  <si>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</si>
  <si>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</si>
  <si>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</si>
  <si>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</si>
  <si>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</si>
  <si>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</si>
  <si>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</si>
  <si>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</si>
  <si>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</si>
  <si>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</si>
  <si>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</si>
  <si>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</si>
  <si>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</si>
  <si>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</si>
  <si>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</si>
  <si>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</si>
  <si>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</si>
  <si>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</si>
  <si>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</si>
  <si>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</si>
  <si>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</si>
  <si>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</si>
  <si>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</si>
  <si>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</si>
  <si>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</si>
  <si>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</si>
  <si>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</si>
  <si>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</si>
  <si>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</si>
  <si>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</si>
  <si>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</si>
  <si>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</si>
  <si>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</si>
  <si>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</si>
  <si>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</si>
  <si>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</si>
  <si>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</si>
  <si>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</si>
  <si>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</si>
  <si>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</si>
  <si>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</si>
  <si>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</si>
  <si>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</si>
  <si>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</si>
  <si>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</si>
  <si>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</si>
  <si>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</si>
  <si>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</si>
  <si>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</si>
  <si>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</si>
  <si>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</si>
  <si>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</si>
  <si>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</si>
  <si>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</si>
  <si>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</si>
  <si>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</si>
  <si>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</si>
  <si>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</si>
  <si>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</si>
  <si>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</si>
  <si>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</si>
  <si>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</si>
  <si>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</si>
  <si>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</si>
  <si>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</si>
  <si>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</si>
  <si>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</si>
  <si>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</si>
  <si>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</si>
  <si>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</si>
  <si>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</si>
  <si>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</si>
  <si>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</si>
  <si>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</si>
  <si>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</si>
  <si>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</si>
  <si>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</si>
  <si>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</si>
  <si>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</si>
  <si>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</si>
  <si>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</si>
  <si>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</si>
  <si>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</si>
  <si>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</si>
  <si>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</si>
  <si>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</si>
  <si>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</si>
  <si>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</si>
  <si>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</si>
  <si>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</si>
  <si>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</si>
  <si>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</si>
  <si>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</si>
  <si>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</si>
  <si>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</si>
  <si>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</si>
  <si>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</si>
  <si>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</si>
  <si>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</si>
  <si>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</si>
  <si>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</si>
  <si>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</si>
  <si>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</si>
  <si>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</si>
  <si>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</si>
  <si>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</si>
  <si>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</si>
  <si>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</si>
  <si>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</si>
  <si>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</si>
  <si>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</si>
  <si>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</si>
  <si>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</si>
  <si>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</si>
  <si>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</si>
  <si>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</si>
  <si>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</si>
  <si>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</si>
  <si>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</si>
  <si>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</si>
  <si>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</si>
  <si>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</si>
  <si>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</si>
  <si>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</si>
  <si>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</si>
  <si>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</si>
  <si>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</si>
  <si>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</si>
  <si>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</si>
  <si>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</si>
  <si>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</si>
  <si>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</si>
  <si>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</si>
  <si>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</si>
  <si>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</si>
  <si>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</si>
  <si>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</si>
  <si>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</si>
  <si>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</si>
  <si>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</si>
  <si>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</si>
  <si>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</si>
  <si>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</si>
  <si>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</si>
  <si>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</si>
  <si>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</si>
  <si>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</si>
  <si>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</si>
  <si>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</si>
  <si>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</si>
  <si>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</si>
  <si>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</si>
  <si>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</si>
  <si>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</si>
  <si>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</si>
  <si>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</si>
  <si>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</si>
  <si>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</si>
  <si>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</si>
  <si>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</si>
  <si>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</si>
  <si>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</si>
  <si>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</si>
  <si>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</si>
  <si>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</si>
  <si>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</si>
  <si>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</si>
  <si>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</si>
  <si>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</si>
  <si>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</si>
  <si>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</si>
  <si>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</si>
  <si>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</si>
  <si>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</si>
  <si>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</si>
  <si>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</si>
  <si>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</si>
  <si>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</si>
  <si>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</si>
  <si>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</si>
  <si>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</si>
  <si>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</si>
  <si>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</si>
  <si>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</si>
  <si>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</si>
  <si>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</si>
  <si>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</si>
  <si>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</si>
  <si>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</si>
  <si>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</si>
  <si>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</si>
  <si>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</si>
  <si>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</si>
  <si>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</si>
  <si>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</si>
  <si>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</si>
  <si>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</si>
  <si>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</si>
  <si>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</si>
  <si>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</si>
  <si>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</si>
  <si>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</si>
  <si>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</si>
  <si>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</si>
  <si>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</si>
  <si>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</si>
  <si>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</si>
  <si>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</si>
  <si>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</si>
  <si>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</si>
  <si>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</si>
  <si>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</si>
  <si>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</si>
  <si>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</si>
  <si>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</si>
  <si>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</si>
  <si>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</si>
  <si>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</si>
  <si>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</si>
  <si>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</si>
  <si>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</si>
  <si>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</si>
  <si>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</si>
  <si>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</si>
  <si>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</si>
  <si>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</si>
  <si>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</si>
  <si>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</si>
  <si>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</si>
  <si>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</si>
  <si>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</si>
  <si>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</si>
  <si>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</si>
  <si>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</si>
  <si>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</si>
  <si>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</si>
  <si>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</si>
  <si>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</si>
  <si>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</si>
  <si>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</si>
  <si>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</si>
  <si>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</si>
  <si>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</si>
  <si>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</si>
  <si>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</si>
  <si>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</si>
  <si>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</si>
  <si>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</si>
  <si>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</si>
  <si>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</si>
  <si>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</si>
  <si>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</si>
  <si>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</si>
  <si>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</si>
  <si>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</si>
  <si>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</si>
  <si>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</si>
  <si>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</si>
  <si>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</si>
  <si>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</si>
  <si>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</si>
  <si>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</si>
  <si>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</si>
  <si>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</si>
  <si>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</si>
  <si>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</si>
  <si>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</si>
  <si>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</si>
  <si>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</si>
  <si>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</si>
  <si>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</si>
  <si>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</si>
  <si>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</si>
  <si>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</si>
  <si>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</si>
  <si>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</si>
  <si>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</si>
  <si>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</si>
  <si>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</si>
  <si>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</si>
  <si>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</si>
  <si>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</si>
  <si>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</si>
  <si>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</si>
  <si>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</si>
  <si>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</si>
  <si>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</si>
  <si>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</si>
  <si>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</si>
  <si>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</si>
  <si>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</si>
  <si>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</si>
  <si>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</si>
  <si>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</si>
  <si>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</si>
  <si>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</si>
  <si>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</si>
  <si>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</si>
  <si>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</si>
  <si>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</si>
  <si>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</si>
  <si>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</si>
  <si>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</si>
  <si>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</si>
  <si>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</si>
  <si>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</si>
  <si>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</si>
  <si>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</si>
  <si>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</si>
  <si>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</si>
  <si>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</si>
  <si>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</si>
  <si>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</si>
  <si>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</si>
  <si>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</si>
  <si>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</si>
  <si>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</si>
  <si>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</si>
  <si>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</si>
  <si>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</si>
  <si>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</si>
  <si>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</si>
  <si>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</si>
  <si>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</si>
  <si>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</si>
  <si>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</si>
  <si>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</si>
  <si>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</si>
  <si>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</si>
  <si>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</si>
  <si>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</si>
  <si>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</si>
  <si>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</si>
  <si>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</si>
  <si>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</si>
  <si>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</si>
  <si>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</si>
  <si>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</si>
  <si>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</si>
  <si>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</si>
  <si>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</si>
  <si>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</si>
  <si>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</si>
  <si>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</si>
  <si>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</si>
  <si>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</si>
  <si>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</si>
  <si>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</si>
  <si>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</si>
  <si>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</si>
  <si>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</si>
  <si>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</si>
  <si>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</si>
  <si>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</si>
  <si>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</si>
  <si>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</si>
  <si>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</si>
  <si>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</si>
  <si>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</si>
  <si>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</si>
  <si>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</si>
  <si>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</si>
  <si>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</si>
  <si>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</si>
  <si>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</si>
  <si>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</si>
  <si>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</si>
  <si>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</si>
  <si>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</si>
  <si>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</si>
  <si>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</si>
  <si>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</si>
  <si>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</si>
  <si>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</si>
  <si>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</si>
  <si>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</si>
  <si>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</si>
  <si>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</si>
  <si>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</si>
  <si>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</si>
  <si>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</si>
  <si>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</si>
  <si>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</si>
  <si>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</si>
  <si>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</si>
  <si>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</si>
  <si>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</si>
  <si>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</si>
  <si>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</si>
  <si>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</si>
  <si>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</si>
  <si>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</si>
  <si>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</si>
  <si>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</si>
  <si>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</si>
  <si>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</si>
  <si>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</si>
  <si>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</si>
  <si>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</si>
  <si>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</si>
  <si>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</si>
  <si>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</si>
  <si>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</si>
  <si>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</si>
  <si>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</si>
  <si>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</si>
  <si>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</si>
  <si>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</si>
  <si>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</si>
  <si>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</si>
  <si>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</si>
  <si>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</si>
  <si>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</si>
  <si>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</si>
  <si>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</si>
  <si>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</si>
  <si>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</si>
  <si>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</si>
  <si>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</si>
  <si>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</si>
  <si>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</si>
  <si>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</si>
  <si>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</si>
  <si>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</si>
  <si>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</si>
  <si>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</si>
  <si>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</si>
  <si>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</si>
  <si>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</si>
  <si>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</si>
  <si>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</si>
  <si>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</si>
  <si>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</si>
  <si>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</si>
  <si>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</si>
  <si>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</si>
  <si>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</si>
  <si>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</si>
  <si>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</si>
  <si>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</si>
  <si>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</si>
  <si>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</si>
  <si>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</si>
  <si>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</si>
  <si>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</si>
  <si>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</si>
  <si>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</si>
  <si>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</si>
  <si>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</si>
  <si>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</si>
  <si>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</si>
  <si>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</si>
  <si>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</si>
  <si>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</si>
  <si>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</si>
  <si>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</si>
  <si>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</si>
  <si>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</si>
  <si>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</si>
  <si>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</si>
  <si>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</si>
  <si>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</si>
  <si>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</si>
  <si>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</si>
  <si>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</si>
  <si>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</si>
  <si>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</si>
  <si>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</si>
  <si>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</si>
  <si>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</si>
  <si>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</si>
  <si>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</si>
  <si>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</si>
  <si>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</si>
  <si>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</si>
  <si>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</si>
  <si>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</si>
  <si>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</si>
  <si>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</si>
  <si>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</si>
  <si>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</si>
  <si>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</si>
  <si>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</si>
  <si>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</si>
  <si>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</si>
  <si>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</si>
  <si>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</si>
  <si>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</si>
  <si>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</si>
  <si>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</si>
  <si>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</si>
  <si>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</si>
  <si>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</si>
  <si>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</si>
  <si>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</si>
  <si>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</si>
  <si>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</si>
  <si>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</si>
  <si>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</si>
  <si>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</si>
  <si>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</si>
  <si>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</si>
  <si>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</si>
  <si>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</si>
  <si>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</si>
  <si>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</si>
  <si>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</si>
  <si>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</si>
  <si>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</si>
  <si>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</si>
  <si>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</si>
  <si>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</si>
  <si>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</si>
  <si>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</si>
  <si>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</si>
  <si>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</si>
  <si>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</si>
  <si>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</si>
  <si>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</si>
  <si>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</si>
  <si>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</si>
  <si>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</si>
  <si>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</si>
  <si>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</si>
  <si>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</si>
  <si>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</si>
  <si>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</si>
  <si>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</si>
  <si>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</si>
  <si>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</si>
  <si>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</si>
  <si>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</si>
  <si>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</si>
  <si>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</si>
  <si>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</si>
  <si>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</si>
  <si>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</si>
  <si>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</si>
  <si>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</si>
  <si>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</si>
  <si>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</si>
  <si>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</si>
  <si>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</si>
  <si>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</si>
  <si>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</si>
  <si>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</si>
  <si>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</si>
  <si>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</si>
  <si>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</si>
  <si>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</si>
  <si>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</si>
  <si>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</si>
  <si>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</si>
  <si>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</si>
  <si>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</si>
  <si>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</si>
  <si>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</si>
  <si>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</si>
  <si>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</si>
  <si>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</si>
  <si>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</si>
  <si>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</si>
  <si>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</si>
  <si>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</si>
  <si>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</si>
  <si>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</si>
  <si>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</si>
  <si>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</si>
  <si>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</si>
  <si>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</si>
  <si>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</si>
  <si>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</si>
  <si>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</si>
  <si>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</si>
  <si>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</si>
  <si>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</si>
  <si>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</si>
  <si>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</si>
  <si>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</si>
  <si>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</si>
  <si>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</si>
  <si>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</si>
  <si>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</si>
  <si>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</si>
  <si>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</si>
  <si>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</si>
  <si>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</si>
  <si>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</si>
  <si>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</si>
  <si>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</si>
  <si>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</si>
  <si>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</si>
  <si>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</si>
  <si>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</si>
  <si>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</si>
  <si>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</si>
  <si>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</si>
  <si>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</si>
  <si>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</si>
  <si>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</si>
  <si>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</si>
  <si>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</si>
  <si>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</si>
  <si>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</si>
  <si>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</si>
  <si>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</si>
  <si>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</si>
  <si>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</si>
  <si>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</si>
  <si>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</si>
  <si>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</si>
  <si>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</si>
  <si>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</si>
  <si>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</si>
  <si>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</si>
  <si>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</si>
  <si>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</si>
  <si>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</si>
  <si>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</si>
  <si>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</si>
  <si>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</si>
  <si>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</si>
  <si>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</si>
  <si>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</si>
  <si>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</si>
  <si>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</si>
  <si>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</si>
  <si>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</si>
  <si>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</si>
  <si>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</si>
  <si>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</si>
  <si>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</si>
  <si>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</si>
  <si>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</si>
  <si>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</si>
  <si>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</si>
  <si>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</si>
  <si>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</si>
  <si>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</si>
  <si>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</si>
  <si>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</si>
  <si>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</si>
  <si>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</si>
  <si>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</si>
  <si>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</si>
  <si>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</si>
  <si>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</si>
  <si>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</si>
  <si>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</si>
  <si>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</si>
  <si>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</si>
  <si>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</si>
  <si>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</si>
  <si>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</si>
  <si>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</si>
  <si>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</si>
  <si>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</si>
  <si>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</si>
  <si>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</si>
  <si>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</si>
  <si>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</si>
  <si>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</si>
  <si>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</si>
  <si>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</si>
  <si>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</si>
  <si>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</si>
  <si>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</si>
  <si>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</si>
  <si>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</si>
  <si>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</si>
  <si>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</si>
  <si>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</si>
  <si>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</si>
  <si>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</si>
  <si>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</si>
  <si>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</si>
  <si>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</si>
  <si>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</si>
  <si>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</si>
  <si>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</si>
  <si>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</si>
  <si>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</si>
  <si>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</si>
  <si>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</si>
  <si>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</si>
  <si>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</si>
  <si>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</si>
  <si>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</si>
  <si>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</si>
  <si>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</si>
  <si>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</si>
  <si>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</si>
  <si>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</si>
  <si>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</si>
  <si>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</si>
  <si>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</si>
  <si>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</si>
  <si>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</si>
  <si>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</si>
  <si>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</si>
  <si>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</si>
  <si>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</si>
  <si>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</si>
  <si>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</si>
  <si>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</si>
  <si>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</si>
  <si>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</si>
  <si>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</si>
  <si>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</si>
  <si>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</si>
  <si>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</si>
  <si>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</si>
  <si>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</si>
  <si>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</si>
  <si>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</si>
  <si>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</si>
  <si>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</si>
  <si>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</si>
  <si>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</si>
  <si>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</si>
  <si>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</si>
  <si>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</si>
  <si>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</si>
  <si>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</si>
  <si>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</si>
  <si>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</si>
  <si>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</si>
  <si>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</si>
  <si>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</si>
  <si>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</si>
  <si>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</si>
  <si>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</si>
  <si>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</si>
  <si>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</si>
  <si>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</si>
  <si>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</si>
  <si>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</si>
  <si>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</si>
  <si>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</si>
  <si>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</si>
  <si>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</si>
  <si>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</si>
  <si>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</si>
  <si>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</si>
  <si>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</si>
  <si>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</si>
  <si>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</si>
  <si>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</si>
  <si>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</si>
  <si>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</si>
  <si>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</si>
  <si>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</si>
  <si>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</si>
  <si>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</si>
  <si>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</si>
  <si>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</si>
  <si>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</si>
  <si>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</si>
  <si>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</si>
  <si>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</si>
  <si>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</si>
  <si>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</si>
  <si>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</si>
  <si>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</si>
  <si>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</si>
  <si>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</si>
  <si>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</si>
  <si>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</si>
  <si>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</si>
  <si>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</si>
  <si>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</si>
  <si>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</si>
  <si>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</si>
  <si>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</si>
  <si>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</si>
  <si>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</si>
  <si>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</si>
  <si>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</si>
  <si>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</si>
  <si>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</si>
  <si>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</si>
  <si>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</si>
  <si>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</si>
  <si>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</si>
  <si>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</si>
  <si>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</si>
  <si>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</si>
  <si>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</si>
  <si>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</si>
  <si>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</si>
  <si>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</si>
  <si>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</si>
  <si>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</si>
  <si>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</si>
  <si>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</si>
  <si>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</si>
  <si>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</si>
  <si>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</si>
  <si>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</si>
  <si>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</si>
  <si>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</si>
  <si>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</si>
  <si>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</si>
  <si>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</si>
  <si>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</si>
  <si>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</si>
  <si>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</si>
  <si>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</si>
  <si>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</si>
  <si>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</si>
  <si>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</si>
  <si>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</si>
  <si>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</si>
  <si>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</si>
  <si>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</si>
  <si>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</si>
  <si>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</si>
  <si>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</si>
  <si>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</si>
  <si>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</si>
  <si>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</si>
  <si>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</si>
  <si>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</si>
  <si>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</si>
  <si>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</si>
  <si>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</si>
  <si>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</si>
  <si>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</si>
  <si>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</si>
  <si>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</si>
  <si>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</si>
  <si>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</si>
  <si>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</si>
  <si>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</si>
  <si>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</si>
  <si>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</si>
  <si>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</si>
  <si>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</si>
  <si>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</si>
  <si>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</si>
  <si>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</si>
  <si>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</si>
  <si>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</si>
  <si>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</si>
  <si>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</si>
  <si>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</si>
  <si>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</si>
  <si>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</si>
  <si>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</si>
  <si>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</si>
  <si>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</si>
  <si>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</si>
  <si>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</si>
  <si>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</si>
  <si>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</si>
  <si>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</si>
  <si>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</si>
  <si>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</si>
  <si>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</si>
  <si>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</si>
  <si>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</si>
  <si>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</si>
  <si>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</si>
  <si>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</si>
  <si>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</si>
  <si>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</si>
  <si>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</si>
  <si>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</si>
  <si>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</si>
  <si>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</si>
  <si>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</si>
  <si>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</si>
  <si>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</si>
  <si>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</si>
  <si>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</si>
  <si>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</si>
  <si>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</si>
  <si>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</si>
  <si>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</si>
  <si>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</si>
  <si>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</si>
  <si>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</si>
  <si>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</si>
  <si>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</si>
  <si>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</si>
  <si>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</si>
  <si>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</si>
  <si>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</si>
  <si>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</si>
  <si>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</si>
  <si>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</si>
  <si>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</si>
  <si>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</si>
  <si>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</si>
  <si>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</si>
  <si>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</si>
  <si>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</si>
  <si>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</si>
  <si>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</si>
  <si>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</si>
  <si>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</si>
  <si>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</si>
  <si>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</si>
  <si>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</si>
  <si>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</si>
  <si>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</si>
  <si>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</si>
  <si>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</si>
  <si>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</si>
  <si>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</si>
  <si>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</si>
  <si>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</si>
  <si>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</si>
  <si>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</si>
  <si>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</si>
  <si>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</si>
  <si>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</si>
  <si>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</si>
  <si>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</si>
  <si>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</si>
  <si>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</si>
  <si>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</si>
  <si>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</si>
  <si>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</si>
  <si>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</si>
  <si>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</si>
  <si>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</si>
  <si>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</si>
  <si>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</si>
  <si>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</si>
  <si>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</si>
  <si>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</si>
  <si>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</si>
  <si>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</si>
  <si>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</si>
  <si>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</si>
  <si>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</si>
  <si>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</si>
  <si>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</si>
  <si>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</si>
  <si>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</si>
  <si>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</si>
  <si>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</si>
  <si>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</si>
  <si>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</si>
  <si>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</si>
  <si>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</si>
  <si>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</si>
  <si>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</si>
  <si>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</si>
  <si>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</si>
  <si>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</si>
  <si>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</si>
  <si>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</si>
  <si>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</si>
  <si>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</si>
  <si>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</si>
  <si>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</si>
  <si>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</si>
  <si>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</si>
  <si>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</si>
  <si>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</si>
  <si>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</si>
  <si>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</si>
  <si>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</si>
  <si>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</si>
  <si>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</si>
  <si>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</si>
  <si>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</si>
  <si>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</si>
  <si>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</si>
  <si>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</si>
  <si>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</si>
  <si>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</si>
  <si>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</si>
  <si>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</si>
  <si>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</si>
  <si>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</si>
  <si>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</si>
  <si>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</si>
  <si>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</si>
  <si>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</si>
  <si>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</si>
  <si>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</si>
  <si>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</si>
  <si>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</si>
  <si>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</si>
  <si>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</si>
  <si>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</si>
  <si>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</si>
  <si>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</si>
  <si>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</si>
  <si>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</si>
  <si>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</si>
  <si>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</si>
  <si>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</si>
  <si>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</si>
  <si>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</si>
  <si>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</si>
  <si>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</si>
  <si>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</si>
  <si>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</si>
  <si>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</si>
  <si>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</si>
  <si>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</si>
  <si>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</si>
  <si>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</si>
  <si>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</si>
  <si>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</si>
  <si>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</si>
  <si>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</si>
  <si>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</si>
  <si>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</si>
  <si>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</si>
  <si>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</si>
  <si>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</si>
  <si>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</si>
  <si>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</si>
  <si>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</si>
  <si>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</si>
  <si>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</si>
  <si>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</si>
  <si>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</si>
  <si>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</si>
  <si>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</si>
  <si>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</si>
  <si>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</si>
  <si>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</si>
  <si>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</si>
  <si>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</si>
  <si>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</si>
  <si>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</si>
  <si>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</si>
  <si>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</si>
  <si>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</si>
  <si>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</si>
  <si>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</si>
  <si>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</si>
  <si>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</si>
  <si>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</si>
  <si>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</si>
  <si>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</si>
  <si>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</si>
  <si>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</si>
  <si>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</si>
  <si>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</si>
  <si>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</si>
  <si>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</si>
  <si>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</si>
  <si>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</si>
  <si>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</si>
  <si>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</si>
  <si>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</si>
  <si>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</si>
  <si>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</si>
  <si>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</si>
  <si>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</si>
  <si>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</si>
  <si>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</si>
  <si>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</si>
  <si>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</si>
  <si>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</si>
  <si>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</si>
  <si>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</si>
  <si>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</si>
  <si>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</si>
  <si>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</si>
  <si>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</si>
  <si>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</si>
  <si>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</si>
  <si>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</si>
  <si>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</si>
  <si>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</si>
  <si>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</si>
  <si>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</si>
  <si>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</si>
  <si>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</si>
  <si>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</si>
  <si>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</si>
  <si>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</si>
  <si>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</si>
  <si>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</si>
  <si>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</si>
  <si>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</si>
  <si>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</si>
  <si>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</si>
  <si>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</si>
  <si>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</si>
  <si>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</si>
  <si>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</si>
  <si>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</si>
  <si>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</si>
  <si>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</si>
  <si>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</si>
  <si>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</si>
  <si>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</si>
  <si>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</si>
  <si>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</si>
  <si>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</si>
  <si>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</si>
  <si>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</si>
  <si>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</si>
  <si>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</si>
  <si>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</si>
  <si>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</si>
  <si>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</si>
  <si>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</si>
  <si>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</si>
  <si>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</si>
  <si>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</si>
  <si>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</si>
  <si>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</si>
  <si>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</si>
  <si>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</si>
  <si>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</si>
  <si>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</si>
  <si>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</si>
  <si>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</si>
  <si>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</si>
  <si>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</si>
  <si>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</si>
  <si>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</si>
  <si>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</si>
  <si>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</si>
  <si>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</si>
  <si>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</si>
  <si>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</si>
  <si>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</si>
  <si>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</si>
  <si>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</si>
  <si>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</si>
  <si>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</si>
  <si>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</si>
  <si>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</si>
  <si>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</si>
  <si>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</si>
  <si>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</si>
  <si>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</si>
  <si>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</si>
  <si>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</si>
  <si>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</si>
  <si>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</si>
  <si>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</si>
  <si>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</si>
  <si>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</si>
  <si>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</si>
  <si>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</si>
  <si>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</si>
  <si>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</si>
  <si>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</si>
  <si>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</si>
  <si>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</si>
  <si>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</si>
  <si>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</si>
  <si>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</si>
  <si>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</si>
  <si>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</si>
  <si>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</si>
  <si>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</si>
  <si>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</si>
  <si>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</si>
  <si>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</si>
  <si>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</si>
  <si>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</si>
  <si>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</si>
  <si>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</si>
  <si>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</si>
  <si>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</si>
  <si>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</si>
  <si>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</si>
  <si>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</si>
  <si>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</si>
  <si>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</si>
  <si>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</si>
  <si>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</si>
  <si>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</si>
  <si>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</si>
  <si>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</si>
  <si>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</si>
  <si>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</si>
  <si>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</si>
  <si>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</si>
  <si>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</si>
  <si>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</si>
  <si>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</si>
  <si>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</si>
  <si>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</si>
  <si>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</si>
  <si>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</si>
  <si>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</si>
  <si>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</si>
  <si>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</si>
  <si>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</si>
  <si>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</si>
  <si>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</si>
  <si>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</si>
  <si>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</si>
  <si>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</si>
  <si>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</si>
  <si>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</si>
  <si>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</si>
  <si>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</si>
  <si>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</si>
  <si>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</si>
  <si>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</si>
  <si>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</si>
  <si>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</si>
  <si>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</si>
  <si>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</si>
  <si>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</si>
  <si>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</si>
  <si>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</si>
  <si>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</si>
  <si>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</si>
  <si>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</si>
  <si>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</si>
  <si>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</si>
  <si>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</si>
  <si>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</si>
  <si>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</si>
  <si>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</si>
  <si>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</si>
  <si>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</si>
  <si>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</si>
  <si>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</si>
  <si>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</si>
  <si>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</si>
  <si>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</si>
  <si>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</si>
  <si>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</si>
  <si>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</si>
  <si>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</si>
  <si>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</si>
  <si>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</si>
  <si>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</si>
  <si>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</si>
  <si>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</si>
  <si>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</si>
  <si>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</si>
  <si>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</si>
  <si>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</si>
  <si>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</si>
  <si>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</si>
  <si>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</si>
  <si>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</si>
  <si>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</si>
  <si>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</si>
  <si>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</si>
  <si>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</si>
  <si>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</si>
  <si>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</si>
  <si>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</si>
  <si>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</si>
  <si>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</si>
  <si>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</si>
  <si>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</si>
  <si>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</si>
  <si>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</si>
  <si>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</si>
  <si>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</si>
  <si>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</si>
  <si>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</si>
  <si>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</si>
  <si>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</si>
  <si>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</si>
  <si>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</si>
  <si>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</si>
  <si>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</si>
  <si>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</si>
  <si>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</si>
  <si>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</si>
  <si>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</si>
  <si>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</si>
  <si>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</si>
  <si>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</si>
  <si>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</si>
  <si>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</si>
  <si>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</si>
  <si>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</si>
  <si>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</si>
  <si>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</si>
  <si>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</si>
  <si>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</si>
  <si>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</si>
  <si>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</si>
  <si>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</si>
  <si>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</si>
  <si>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</si>
  <si>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</si>
  <si>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</si>
  <si>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</si>
  <si>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</si>
  <si>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</si>
  <si>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</si>
  <si>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</si>
  <si>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</si>
  <si>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</si>
  <si>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</si>
  <si>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</si>
  <si>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</si>
  <si>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</si>
  <si>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</si>
  <si>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</si>
  <si>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</si>
  <si>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</si>
  <si>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</si>
  <si>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</si>
  <si>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</si>
  <si>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</si>
  <si>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</si>
  <si>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</si>
  <si>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</si>
  <si>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</si>
  <si>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</si>
  <si>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</si>
  <si>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</si>
  <si>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</si>
  <si>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</si>
  <si>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</si>
  <si>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</si>
  <si>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</si>
  <si>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</si>
  <si>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</si>
  <si>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</si>
  <si>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</si>
  <si>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</si>
  <si>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</si>
  <si>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</si>
  <si>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</si>
  <si>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</si>
  <si>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</si>
  <si>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</si>
  <si>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</si>
  <si>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</si>
  <si>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</si>
  <si>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</si>
  <si>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</si>
  <si>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</si>
  <si>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</si>
  <si>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</si>
  <si>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</si>
  <si>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</si>
  <si>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</si>
  <si>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</si>
  <si>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</si>
  <si>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</si>
  <si>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</si>
  <si>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</si>
  <si>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</si>
  <si>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</si>
  <si>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</si>
  <si>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</si>
  <si>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</si>
  <si>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</si>
  <si>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</si>
  <si>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</si>
  <si>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</si>
  <si>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</si>
  <si>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</si>
  <si>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</si>
  <si>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</si>
  <si>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</si>
  <si>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</si>
  <si>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</si>
  <si>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</si>
  <si>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</si>
  <si>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</si>
  <si>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</si>
  <si>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</si>
  <si>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</si>
  <si>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</si>
  <si>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</si>
  <si>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</si>
  <si>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</si>
  <si>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</si>
  <si>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</si>
  <si>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</si>
  <si>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</si>
  <si>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</si>
  <si>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</si>
  <si>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</si>
  <si>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</si>
  <si>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</si>
  <si>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</si>
  <si>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</si>
  <si>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</si>
  <si>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</si>
  <si>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</si>
  <si>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</si>
  <si>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</si>
  <si>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</si>
  <si>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</si>
  <si>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</si>
  <si>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</si>
  <si>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</si>
  <si>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</si>
  <si>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</si>
  <si>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</si>
  <si>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</si>
  <si>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</si>
  <si>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</si>
  <si>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</si>
  <si>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</si>
  <si>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</si>
  <si>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</si>
  <si>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</si>
  <si>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</si>
  <si>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</si>
  <si>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</si>
  <si>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</si>
  <si>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</si>
  <si>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</si>
  <si>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</si>
  <si>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</si>
  <si>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</si>
  <si>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</si>
  <si>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</si>
  <si>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</si>
  <si>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</si>
  <si>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</si>
  <si>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</si>
  <si>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</si>
  <si>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</si>
  <si>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</si>
  <si>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</si>
  <si>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</si>
  <si>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</si>
  <si>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</si>
  <si>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</si>
  <si>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</si>
  <si>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</si>
  <si>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</si>
  <si>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</si>
  <si>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</si>
  <si>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</si>
  <si>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</si>
  <si>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</si>
  <si>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</si>
  <si>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</si>
  <si>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</si>
  <si>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</si>
  <si>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</si>
  <si>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</si>
  <si>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</si>
  <si>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</si>
  <si>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</si>
  <si>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</si>
  <si>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</si>
  <si>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</si>
  <si>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</si>
  <si>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</si>
  <si>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</si>
  <si>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</si>
  <si>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</si>
  <si>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</si>
  <si>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</si>
  <si>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</si>
  <si>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</si>
  <si>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</si>
  <si>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</si>
  <si>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</si>
  <si>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</si>
  <si>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</si>
  <si>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</si>
  <si>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</si>
  <si>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</si>
  <si>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</si>
  <si>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</si>
  <si>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</si>
  <si>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</si>
  <si>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</si>
  <si>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</si>
  <si>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</si>
  <si>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</si>
  <si>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</si>
  <si>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</si>
  <si>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</si>
  <si>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</si>
  <si>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</si>
  <si>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</si>
  <si>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</si>
  <si>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</si>
  <si>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</si>
  <si>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</si>
  <si>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</si>
  <si>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</si>
  <si>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</si>
  <si>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</si>
  <si>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</si>
  <si>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</si>
  <si>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</si>
  <si>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</si>
  <si>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</si>
  <si>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</si>
  <si>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</si>
  <si>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</si>
  <si>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</si>
  <si>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</si>
  <si>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</si>
  <si>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</si>
  <si>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</si>
  <si>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</si>
  <si>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</si>
  <si>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</si>
  <si>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</si>
  <si>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</si>
  <si>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</si>
  <si>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</si>
  <si>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</si>
  <si>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</si>
  <si>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</si>
  <si>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</si>
  <si>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</si>
  <si>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</si>
  <si>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</si>
  <si>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</si>
  <si>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</si>
  <si>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</si>
  <si>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</si>
  <si>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</si>
  <si>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</si>
  <si>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</si>
  <si>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</si>
  <si>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</si>
  <si>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</si>
  <si>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</si>
  <si>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</si>
  <si>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</si>
  <si>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</si>
  <si>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</si>
  <si>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</si>
  <si>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</si>
  <si>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</si>
  <si>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</si>
  <si>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</si>
  <si>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</si>
  <si>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</si>
  <si>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</si>
  <si>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</si>
  <si>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</si>
  <si>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</si>
  <si>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</si>
  <si>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</si>
  <si>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</si>
  <si>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</si>
  <si>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</si>
  <si>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</si>
  <si>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</si>
  <si>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</si>
  <si>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</si>
  <si>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</si>
  <si>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</si>
  <si>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</si>
  <si>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</si>
  <si>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</si>
  <si>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</si>
  <si>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</si>
  <si>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</si>
  <si>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</si>
  <si>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</si>
  <si>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</si>
  <si>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</si>
  <si>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</si>
  <si>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</si>
  <si>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</si>
  <si>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</si>
  <si>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</si>
  <si>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</si>
  <si>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</si>
  <si>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</si>
  <si>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</si>
  <si>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</si>
  <si>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</si>
  <si>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</si>
  <si>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</si>
  <si>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</si>
  <si>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</si>
  <si>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</si>
  <si>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</si>
  <si>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</si>
  <si>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</si>
  <si>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</si>
  <si>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</si>
  <si>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</si>
  <si>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</si>
  <si>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</si>
  <si>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</si>
  <si>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</si>
  <si>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</si>
  <si>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</si>
  <si>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</si>
  <si>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</si>
  <si>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</si>
  <si>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</si>
  <si>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</si>
  <si>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</si>
  <si>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</si>
  <si>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</si>
  <si>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</si>
  <si>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</si>
  <si>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</si>
  <si>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</si>
  <si>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</si>
  <si>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</si>
  <si>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</si>
  <si>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</si>
  <si>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</si>
  <si>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</si>
  <si>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</si>
  <si>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</si>
  <si>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</si>
  <si>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</si>
  <si>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</si>
  <si>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</si>
  <si>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</si>
  <si>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</si>
  <si>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</si>
  <si>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</si>
  <si>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</si>
  <si>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</si>
  <si>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</si>
  <si>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</si>
  <si>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</si>
  <si>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</si>
  <si>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</si>
  <si>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</si>
  <si>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</si>
  <si>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</si>
  <si>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</si>
  <si>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</si>
  <si>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</si>
  <si>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</si>
  <si>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</si>
  <si>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</si>
  <si>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</si>
  <si>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</si>
  <si>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</si>
  <si>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</si>
  <si>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</si>
  <si>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</si>
  <si>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</si>
  <si>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</si>
  <si>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</si>
  <si>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</si>
  <si>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</si>
  <si>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</si>
  <si>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</si>
  <si>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</si>
  <si>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</si>
  <si>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</si>
  <si>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</si>
  <si>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</si>
  <si>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</si>
  <si>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</si>
  <si>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</si>
  <si>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</si>
  <si>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</si>
  <si>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</si>
  <si>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</si>
  <si>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</si>
  <si>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</si>
  <si>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</si>
  <si>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</si>
  <si>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</si>
  <si>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</si>
  <si>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</si>
  <si>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</si>
  <si>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</si>
  <si>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</si>
  <si>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</si>
  <si>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</si>
  <si>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</si>
  <si>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</si>
  <si>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</si>
  <si>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</si>
  <si>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</si>
  <si>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</si>
  <si>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</si>
  <si>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</si>
  <si>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</si>
  <si>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</si>
  <si>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</si>
  <si>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</si>
  <si>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</si>
  <si>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</si>
  <si>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</si>
  <si>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</si>
  <si>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</si>
  <si>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</si>
  <si>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</si>
  <si>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</si>
  <si>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</si>
  <si>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</si>
  <si>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</si>
  <si>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</si>
  <si>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</si>
  <si>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</si>
  <si>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</si>
  <si>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</si>
  <si>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</si>
  <si>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</si>
  <si>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</si>
  <si>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</si>
  <si>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</si>
  <si>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</si>
  <si>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</si>
  <si>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</si>
  <si>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</si>
  <si>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</si>
  <si>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</si>
  <si>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</si>
  <si>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</si>
  <si>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</si>
  <si>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</si>
  <si>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</si>
  <si>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</si>
  <si>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</si>
  <si>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</si>
  <si>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</si>
  <si>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</si>
  <si>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</si>
  <si>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</si>
  <si>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</si>
  <si>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</si>
  <si>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</si>
  <si>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</si>
  <si>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</si>
  <si>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</si>
  <si>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</si>
  <si>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</si>
  <si>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</si>
  <si>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</si>
  <si>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</si>
  <si>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</si>
  <si>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</si>
  <si>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</si>
  <si>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</si>
  <si>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</si>
  <si>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</si>
  <si>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</si>
  <si>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</si>
  <si>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</si>
  <si>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</si>
  <si>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</si>
  <si>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</si>
  <si>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</si>
  <si>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</si>
  <si>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</si>
  <si>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</si>
  <si>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</si>
  <si>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</si>
  <si>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</si>
  <si>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</si>
  <si>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</si>
  <si>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</si>
  <si>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</si>
  <si>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</si>
  <si>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</si>
  <si>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</si>
  <si>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</si>
  <si>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</si>
  <si>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</si>
  <si>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</si>
  <si>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</si>
  <si>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</si>
  <si>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</si>
  <si>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</si>
  <si>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</si>
  <si>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</si>
  <si>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</si>
  <si>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</si>
  <si>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</si>
  <si>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</si>
  <si>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</si>
  <si>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</si>
  <si>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</si>
  <si>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</si>
  <si>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</si>
  <si>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</si>
  <si>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</si>
  <si>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</si>
  <si>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</si>
  <si>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</si>
  <si>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</si>
  <si>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</si>
  <si>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</si>
  <si>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</si>
  <si>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</si>
  <si>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</si>
  <si>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</si>
  <si>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</si>
  <si>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</si>
  <si>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</si>
  <si>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</si>
  <si>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</si>
  <si>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</si>
  <si>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</si>
  <si>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</si>
  <si>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</si>
  <si>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</si>
  <si>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</si>
  <si>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</si>
  <si>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</si>
  <si>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</si>
  <si>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</si>
  <si>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</si>
  <si>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</si>
  <si>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</si>
  <si>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</si>
  <si>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</si>
  <si>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</si>
  <si>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</si>
  <si>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</si>
  <si>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</si>
  <si>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</si>
  <si>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</si>
  <si>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</si>
  <si>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</si>
  <si>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</si>
  <si>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</si>
  <si>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</si>
  <si>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</si>
  <si>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</si>
  <si>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</si>
  <si>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</si>
  <si>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</si>
  <si>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</si>
  <si>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</si>
  <si>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</si>
  <si>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</si>
  <si>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</si>
  <si>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</si>
  <si>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</si>
  <si>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</si>
  <si>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</si>
  <si>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</si>
  <si>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</si>
  <si>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</si>
  <si>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</si>
  <si>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</si>
  <si>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</si>
  <si>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</si>
  <si>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</si>
  <si>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</si>
  <si>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</si>
  <si>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</si>
  <si>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</si>
  <si>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</si>
  <si>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</si>
  <si>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</si>
  <si>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</si>
  <si>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</si>
  <si>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</si>
  <si>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</si>
  <si>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</si>
  <si>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</si>
  <si>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</si>
  <si>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</si>
  <si>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</si>
  <si>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</si>
  <si>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</si>
  <si>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</si>
  <si>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</si>
  <si>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</si>
  <si>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</si>
  <si>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</si>
  <si>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</si>
  <si>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</si>
  <si>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</si>
  <si>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</si>
  <si>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</si>
  <si>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</si>
  <si>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</si>
  <si>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</si>
  <si>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</si>
  <si>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</si>
  <si>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</si>
  <si>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</si>
  <si>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</si>
  <si>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</si>
  <si>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</si>
  <si>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</si>
  <si>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</si>
  <si>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</si>
  <si>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</si>
  <si>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</si>
  <si>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</si>
  <si>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</si>
  <si>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</si>
  <si>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</si>
  <si>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</si>
  <si>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</si>
  <si>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</si>
  <si>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</si>
  <si>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</si>
  <si>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</si>
  <si>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</si>
  <si>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</si>
  <si>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</si>
  <si>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</si>
  <si>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</si>
  <si>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</si>
  <si>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</si>
  <si>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</si>
  <si>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</si>
  <si>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</si>
  <si>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</si>
  <si>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</si>
  <si>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</si>
  <si>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</si>
  <si>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</si>
  <si>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</si>
  <si>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</si>
  <si>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</si>
  <si>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</si>
  <si>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</si>
  <si>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</si>
  <si>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</si>
  <si>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</si>
  <si>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</si>
  <si>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</si>
  <si>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</si>
  <si>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</si>
  <si>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</si>
  <si>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</si>
  <si>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</si>
  <si>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</si>
  <si>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</si>
  <si>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</si>
  <si>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</si>
  <si>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</si>
  <si>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</si>
  <si>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</si>
  <si>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</si>
  <si>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</si>
  <si>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</si>
  <si>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</si>
  <si>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</si>
  <si>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</si>
  <si>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</si>
  <si>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</si>
  <si>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</si>
  <si>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</si>
  <si>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</si>
  <si>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</si>
  <si>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</si>
  <si>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</si>
  <si>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</si>
  <si>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</si>
  <si>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</si>
  <si>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</si>
  <si>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</si>
  <si>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</si>
  <si>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</si>
  <si>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</si>
  <si>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</si>
  <si>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</si>
  <si>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</si>
  <si>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</si>
  <si>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</si>
  <si>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</si>
  <si>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</si>
  <si>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</si>
  <si>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</si>
  <si>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</si>
  <si>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</si>
  <si>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</si>
  <si>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</si>
  <si>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</si>
  <si>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</si>
  <si>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</si>
  <si>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</si>
  <si>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</si>
  <si>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</si>
  <si>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</si>
  <si>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</si>
  <si>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</si>
  <si>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</si>
  <si>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</si>
  <si>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</si>
  <si>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</si>
  <si>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</si>
  <si>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</si>
  <si>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</si>
  <si>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</si>
  <si>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</si>
  <si>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</si>
  <si>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</si>
  <si>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</si>
  <si>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</si>
  <si>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</si>
  <si>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</si>
  <si>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</si>
  <si>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</si>
  <si>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</si>
  <si>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</si>
  <si>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</si>
  <si>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</si>
  <si>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</si>
  <si>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</si>
  <si>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</si>
  <si>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</si>
  <si>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</si>
  <si>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</si>
  <si>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</si>
  <si>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</si>
  <si>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</si>
  <si>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</si>
  <si>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</si>
  <si>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</si>
  <si>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</si>
  <si>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</si>
  <si>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</si>
  <si>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</si>
  <si>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</si>
  <si>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</si>
  <si>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</si>
  <si>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</si>
  <si>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</si>
  <si>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</si>
  <si>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</si>
  <si>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</si>
  <si>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</si>
  <si>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</si>
  <si>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</si>
  <si>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</si>
  <si>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</si>
  <si>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</si>
  <si>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</si>
  <si>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</si>
  <si>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</si>
  <si>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</si>
  <si>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</si>
  <si>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</si>
  <si>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</si>
  <si>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</si>
  <si>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</si>
  <si>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</si>
  <si>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</si>
  <si>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</si>
  <si>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</si>
  <si>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</si>
  <si>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</si>
  <si>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</si>
  <si>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</si>
  <si>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</si>
  <si>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</si>
  <si>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</si>
  <si>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</si>
  <si>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</si>
  <si>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</si>
  <si>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</si>
  <si>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</si>
  <si>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</si>
  <si>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</si>
  <si>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</si>
  <si>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</si>
  <si>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</si>
  <si>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</si>
  <si>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</si>
  <si>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</si>
  <si>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</si>
  <si>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</si>
  <si>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</si>
  <si>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</si>
  <si>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</si>
  <si>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</si>
  <si>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</si>
  <si>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</si>
  <si>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</si>
  <si>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</si>
  <si>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</si>
  <si>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</si>
  <si>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</si>
  <si>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</si>
  <si>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</si>
  <si>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</si>
  <si>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</si>
  <si>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</si>
  <si>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</si>
  <si>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</si>
  <si>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</si>
  <si>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</si>
  <si>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</si>
  <si>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</si>
  <si>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</si>
  <si>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</si>
  <si>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</si>
  <si>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</si>
  <si>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</si>
  <si>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</si>
  <si>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</si>
  <si>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</si>
  <si>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</si>
  <si>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</si>
  <si>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</si>
  <si>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</si>
  <si>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</si>
  <si>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</si>
  <si>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</si>
  <si>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</si>
  <si>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</si>
  <si>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</si>
  <si>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</si>
  <si>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</si>
  <si>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</si>
  <si>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</si>
  <si>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</si>
  <si>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</si>
  <si>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</si>
  <si>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</si>
  <si>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</si>
  <si>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</si>
  <si>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</si>
  <si>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</si>
  <si>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</si>
  <si>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</si>
  <si>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</si>
  <si>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</si>
  <si>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</si>
  <si>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</si>
  <si>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</si>
  <si>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</si>
  <si>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</si>
  <si>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</si>
  <si>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</si>
  <si>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</si>
  <si>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</si>
  <si>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</si>
  <si>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</si>
  <si>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</si>
  <si>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</si>
  <si>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</si>
  <si>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</si>
  <si>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</si>
  <si>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</si>
  <si>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</si>
  <si>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</si>
  <si>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</si>
  <si>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</si>
  <si>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</si>
  <si>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</si>
  <si>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</si>
  <si>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</si>
  <si>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</si>
  <si>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</si>
  <si>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</si>
  <si>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</si>
  <si>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</si>
  <si>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</si>
  <si>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</si>
  <si>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</si>
  <si>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</si>
  <si>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</si>
  <si>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</si>
  <si>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</si>
  <si>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</si>
  <si>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</si>
  <si>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</si>
  <si>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</si>
  <si>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</si>
  <si>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</si>
  <si>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</si>
  <si>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</si>
  <si>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</si>
  <si>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</si>
  <si>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</si>
  <si>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</si>
  <si>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</si>
  <si>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</si>
  <si>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</si>
  <si>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</si>
  <si>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</si>
  <si>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</si>
  <si>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</si>
  <si>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</si>
  <si>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</si>
  <si>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</si>
  <si>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</si>
  <si>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</si>
  <si>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</si>
  <si>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</si>
  <si>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</si>
  <si>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</si>
  <si>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</si>
  <si>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</si>
  <si>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</si>
  <si>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</si>
  <si>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</si>
  <si>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</si>
  <si>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</si>
  <si>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</si>
  <si>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</si>
  <si>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</si>
  <si>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</si>
  <si>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</si>
  <si>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</si>
  <si>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</si>
  <si>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</si>
  <si>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</si>
  <si>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</si>
  <si>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</si>
  <si>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</si>
  <si>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</si>
  <si>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</si>
  <si>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</si>
  <si>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</si>
  <si>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</si>
  <si>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</si>
  <si>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</si>
  <si>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</si>
  <si>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</si>
  <si>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</si>
  <si>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</si>
  <si>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</si>
  <si>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</si>
  <si>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</si>
  <si>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</si>
  <si>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</si>
  <si>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</si>
  <si>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</si>
  <si>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</si>
  <si>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</si>
  <si>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</si>
  <si>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</si>
  <si>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</si>
  <si>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</si>
  <si>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</si>
  <si>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</si>
  <si>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</si>
  <si>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</si>
  <si>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</si>
  <si>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</si>
  <si>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</si>
  <si>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</si>
  <si>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</si>
  <si>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</si>
  <si>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</si>
  <si>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</si>
  <si>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</si>
  <si>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</si>
  <si>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</si>
  <si>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</si>
  <si>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</si>
  <si>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</si>
  <si>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</si>
  <si>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</si>
  <si>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</si>
  <si>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</si>
  <si>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</si>
  <si>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</si>
  <si>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</si>
  <si>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</si>
  <si>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</si>
  <si>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</si>
  <si>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</si>
  <si>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</si>
  <si>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</si>
  <si>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</si>
  <si>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</si>
  <si>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</si>
  <si>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</si>
  <si>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</si>
  <si>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</si>
  <si>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</si>
  <si>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</si>
  <si>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</si>
  <si>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</si>
  <si>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</si>
  <si>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</si>
  <si>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</si>
  <si>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</si>
  <si>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</si>
  <si>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</si>
  <si>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</si>
  <si>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</si>
  <si>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</si>
  <si>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</si>
  <si>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</si>
  <si>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</si>
  <si>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</si>
  <si>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</si>
  <si>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</si>
  <si>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</si>
  <si>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</si>
  <si>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</si>
  <si>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</si>
  <si>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</si>
  <si>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</si>
  <si>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</si>
  <si>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</si>
  <si>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</si>
  <si>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</si>
  <si>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</si>
  <si>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</si>
  <si>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</si>
  <si>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</si>
  <si>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</si>
  <si>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</si>
  <si>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</si>
  <si>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</si>
  <si>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</si>
  <si>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</si>
  <si>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</si>
  <si>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</si>
  <si>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</si>
  <si>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</si>
  <si>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</si>
  <si>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</si>
  <si>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</si>
  <si>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</si>
  <si>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</si>
  <si>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</si>
  <si>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</si>
  <si>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</si>
  <si>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</si>
  <si>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</si>
  <si>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</si>
  <si>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</si>
  <si>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</si>
  <si>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</si>
  <si>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</si>
  <si>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</si>
  <si>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</si>
  <si>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</si>
  <si>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</si>
  <si>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</si>
  <si>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</si>
  <si>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</si>
  <si>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</si>
  <si>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</si>
  <si>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</si>
  <si>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</si>
  <si>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</si>
  <si>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</si>
  <si>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</si>
  <si>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</si>
  <si>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</si>
  <si>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</si>
  <si>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</si>
  <si>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</si>
  <si>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</si>
  <si>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</si>
  <si>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</si>
  <si>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</si>
  <si>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</si>
  <si>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</si>
  <si>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</si>
  <si>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</si>
  <si>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</si>
  <si>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</si>
  <si>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</si>
  <si>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</si>
  <si>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</si>
  <si>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</si>
  <si>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</si>
  <si>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</si>
  <si>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</si>
  <si>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</si>
  <si>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</si>
  <si>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</si>
  <si>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</si>
  <si>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</si>
  <si>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</si>
  <si>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</si>
  <si>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</si>
  <si>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</si>
  <si>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</si>
  <si>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</si>
  <si>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</si>
  <si>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</si>
  <si>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</si>
  <si>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</si>
  <si>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</si>
  <si>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</si>
  <si>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</si>
  <si>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</si>
  <si>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</si>
  <si>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</si>
  <si>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</si>
  <si>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</si>
  <si>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</si>
  <si>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</si>
  <si>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</si>
  <si>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</si>
  <si>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</si>
  <si>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</si>
  <si>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</si>
  <si>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</si>
  <si>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</si>
  <si>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</si>
  <si>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</si>
  <si>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</si>
  <si>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</si>
  <si>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</si>
  <si>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</si>
  <si>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</si>
  <si>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</si>
  <si>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</si>
  <si>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</si>
  <si>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</si>
  <si>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</si>
  <si>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</si>
  <si>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</si>
  <si>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</si>
  <si>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</si>
  <si>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</si>
  <si>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</si>
  <si>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</si>
  <si>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</si>
  <si>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</si>
  <si>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</si>
  <si>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</si>
  <si>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</si>
  <si>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</si>
  <si>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</si>
  <si>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</si>
  <si>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</si>
  <si>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</si>
  <si>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</si>
  <si>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</si>
  <si>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</si>
  <si>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</si>
  <si>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</si>
  <si>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</si>
  <si>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</si>
  <si>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</si>
  <si>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</si>
  <si>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</si>
  <si>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</si>
  <si>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</si>
  <si>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</si>
  <si>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</si>
  <si>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</si>
  <si>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</si>
  <si>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</si>
  <si>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</si>
  <si>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</si>
  <si>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</si>
  <si>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</si>
  <si>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</si>
  <si>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</si>
  <si>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</si>
  <si>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</si>
  <si>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</si>
  <si>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</si>
  <si>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</si>
  <si>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</si>
  <si>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</si>
  <si>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</si>
  <si>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</si>
  <si>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</si>
  <si>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</si>
  <si>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</si>
  <si>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</si>
  <si>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</si>
  <si>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</si>
  <si>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</si>
  <si>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</si>
  <si>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</si>
  <si>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</si>
  <si>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</si>
  <si>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</si>
  <si>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</si>
  <si>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</si>
  <si>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</si>
  <si>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</si>
  <si>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</si>
  <si>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</si>
  <si>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</si>
  <si>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</si>
  <si>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</si>
  <si>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</si>
  <si>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</si>
  <si>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</si>
  <si>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</si>
  <si>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</si>
  <si>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</si>
  <si>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</si>
  <si>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</si>
  <si>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</si>
  <si>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</si>
  <si>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</si>
  <si>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</si>
  <si>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</si>
  <si>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</si>
  <si>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</si>
  <si>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</si>
  <si>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</si>
  <si>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</si>
  <si>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</si>
  <si>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</si>
  <si>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</si>
  <si>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</si>
  <si>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</si>
  <si>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</si>
  <si>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</si>
  <si>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</si>
  <si>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</si>
  <si>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</si>
  <si>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</si>
  <si>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</si>
  <si>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</si>
  <si>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</si>
  <si>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</si>
  <si>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</si>
  <si>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</si>
  <si>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</si>
  <si>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</si>
  <si>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</si>
  <si>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</si>
  <si>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</si>
  <si>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</si>
  <si>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</si>
  <si>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</si>
  <si>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</si>
  <si>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</si>
  <si>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</si>
  <si>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</si>
  <si>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</si>
  <si>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</si>
  <si>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</si>
  <si>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</si>
  <si>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</si>
  <si>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</si>
  <si>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</si>
  <si>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</si>
  <si>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</si>
  <si>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</si>
  <si>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</si>
  <si>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</si>
  <si>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</si>
  <si>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</si>
  <si>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</si>
  <si>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</si>
  <si>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</si>
  <si>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</si>
  <si>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</si>
  <si>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</si>
  <si>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</si>
  <si>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</si>
  <si>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</si>
  <si>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</si>
  <si>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</si>
  <si>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</si>
  <si>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</si>
  <si>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</si>
  <si>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</si>
  <si>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</si>
  <si>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</si>
  <si>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</si>
  <si>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</si>
  <si>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</si>
  <si>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</si>
  <si>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</si>
  <si>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</si>
  <si>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</si>
  <si>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</si>
  <si>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</si>
  <si>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</si>
  <si>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</si>
  <si>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</si>
  <si>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</si>
  <si>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</si>
  <si>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</si>
  <si>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</si>
  <si>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</si>
  <si>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</si>
  <si>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</si>
  <si>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</si>
  <si>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</si>
  <si>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</si>
  <si>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</si>
  <si>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</si>
  <si>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</si>
  <si>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</si>
  <si>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</si>
  <si>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</si>
  <si>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</si>
  <si>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</si>
  <si>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</si>
  <si>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</si>
  <si>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</si>
  <si>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</si>
  <si>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</si>
  <si>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</si>
  <si>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</si>
  <si>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</si>
  <si>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</si>
  <si>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</si>
  <si>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</si>
  <si>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</si>
  <si>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</si>
  <si>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</si>
  <si>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</si>
  <si>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</si>
  <si>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</si>
  <si>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</si>
  <si>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</si>
  <si>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</si>
  <si>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</si>
  <si>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</si>
  <si>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</si>
  <si>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</si>
  <si>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</si>
  <si>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</si>
  <si>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</si>
  <si>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</si>
  <si>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</si>
  <si>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</si>
  <si>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</si>
  <si>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</si>
  <si>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</si>
  <si>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</si>
  <si>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</si>
  <si>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</si>
  <si>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</si>
  <si>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</si>
  <si>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</si>
  <si>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</si>
  <si>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</si>
  <si>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</si>
  <si>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</si>
  <si>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</si>
  <si>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</si>
  <si>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</si>
  <si>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</si>
  <si>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</si>
  <si>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</si>
  <si>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</si>
  <si>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</si>
  <si>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</si>
  <si>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</si>
  <si>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</si>
  <si>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</si>
  <si>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</si>
  <si>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</si>
  <si>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</si>
  <si>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</si>
  <si>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</si>
  <si>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</si>
  <si>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</si>
  <si>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</si>
  <si>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</si>
  <si>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</si>
  <si>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</si>
  <si>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</si>
  <si>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</si>
  <si>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</si>
  <si>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</si>
  <si>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</si>
  <si>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</si>
  <si>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</si>
  <si>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</si>
  <si>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</si>
  <si>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</si>
  <si>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</si>
  <si>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</si>
  <si>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</si>
  <si>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</si>
  <si>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</si>
  <si>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</si>
  <si>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</si>
  <si>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</si>
  <si>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</si>
  <si>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</si>
  <si>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</si>
  <si>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</si>
  <si>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</si>
  <si>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</si>
  <si>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</si>
  <si>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</si>
  <si>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</si>
  <si>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</si>
  <si>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</si>
  <si>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</si>
  <si>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</si>
  <si>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</si>
  <si>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</si>
  <si>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</si>
  <si>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</si>
  <si>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</si>
  <si>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</si>
  <si>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</si>
  <si>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</si>
  <si>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</si>
  <si>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</si>
  <si>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</si>
  <si>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</si>
  <si>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</si>
  <si>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</si>
  <si>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</si>
  <si>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</si>
  <si>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</si>
  <si>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</si>
  <si>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</si>
  <si>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</si>
  <si>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</si>
  <si>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</si>
  <si>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</si>
  <si>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</si>
  <si>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</si>
  <si>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</si>
  <si>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</si>
  <si>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</si>
  <si>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</si>
  <si>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</si>
  <si>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</si>
  <si>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</si>
  <si>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</si>
  <si>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</si>
  <si>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</si>
  <si>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</si>
  <si>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</si>
  <si>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</si>
  <si>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</si>
  <si>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</si>
  <si>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</si>
  <si>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</si>
  <si>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</si>
  <si>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</si>
  <si>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</si>
  <si>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</si>
  <si>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</si>
  <si>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</si>
  <si>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</si>
  <si>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</si>
  <si>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</si>
  <si>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</si>
  <si>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</si>
  <si>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</si>
  <si>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</si>
  <si>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</si>
  <si>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</si>
  <si>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</si>
  <si>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</si>
  <si>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</si>
  <si>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</si>
  <si>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</si>
  <si>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</si>
  <si>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</si>
  <si>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</si>
  <si>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</si>
  <si>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</si>
  <si>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</si>
  <si>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</si>
  <si>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</si>
  <si>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</si>
  <si>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</si>
  <si>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</si>
  <si>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</si>
  <si>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</si>
  <si>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</si>
  <si>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</si>
  <si>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</si>
  <si>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</si>
  <si>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</si>
  <si>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</si>
  <si>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</si>
  <si>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</si>
  <si>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</si>
  <si>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</si>
  <si>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</si>
  <si>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</si>
  <si>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</si>
  <si>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</si>
  <si>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</si>
  <si>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</si>
  <si>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</si>
  <si>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</si>
  <si>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</si>
  <si>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</si>
  <si>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</si>
  <si>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</si>
  <si>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</si>
  <si>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</si>
  <si>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</si>
  <si>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</si>
  <si>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</si>
  <si>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</si>
  <si>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</si>
  <si>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</si>
  <si>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</si>
  <si>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</si>
  <si>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</si>
  <si>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</si>
  <si>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</si>
  <si>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</si>
  <si>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</si>
  <si>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</si>
  <si>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</si>
  <si>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</si>
  <si>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</si>
  <si>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</si>
  <si>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</si>
  <si>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</si>
  <si>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</si>
  <si>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</si>
  <si>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</si>
  <si>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</si>
  <si>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</si>
  <si>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</si>
  <si>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</si>
  <si>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</si>
  <si>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</si>
  <si>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</si>
  <si>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</si>
  <si>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</si>
  <si>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</si>
  <si>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</si>
  <si>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</si>
  <si>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</si>
  <si>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</si>
  <si>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</si>
  <si>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</si>
  <si>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</si>
  <si>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</si>
  <si>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</si>
  <si>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</si>
  <si>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</si>
  <si>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</si>
  <si>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</si>
  <si>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</si>
  <si>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</si>
  <si>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</si>
  <si>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</si>
  <si>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</si>
  <si>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</si>
  <si>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</si>
  <si>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</si>
  <si>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</si>
  <si>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</si>
  <si>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</si>
  <si>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</si>
  <si>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</si>
  <si>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</si>
  <si>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</si>
  <si>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</si>
  <si>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</si>
  <si>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</si>
  <si>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</si>
  <si>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</si>
  <si>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</si>
  <si>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</si>
  <si>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</si>
  <si>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</si>
  <si>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</si>
  <si>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</si>
  <si>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</si>
  <si>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</si>
  <si>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</si>
  <si>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</si>
  <si>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</si>
  <si>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</si>
  <si>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</si>
  <si>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</si>
  <si>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</si>
  <si>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</si>
  <si>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</si>
  <si>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</si>
  <si>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</si>
  <si>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</si>
  <si>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</si>
  <si>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</si>
  <si>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</si>
  <si>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</si>
  <si>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</si>
  <si>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</si>
  <si>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</si>
  <si>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</si>
  <si>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</si>
  <si>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</si>
  <si>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</si>
  <si>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</si>
  <si>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</si>
  <si>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</si>
  <si>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</si>
  <si>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</si>
  <si>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</si>
  <si>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</si>
  <si>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</si>
  <si>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</si>
  <si>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</si>
  <si>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</si>
  <si>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</si>
  <si>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</si>
  <si>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</si>
  <si>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</si>
  <si>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</si>
  <si>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</si>
  <si>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</si>
  <si>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</si>
  <si>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</si>
  <si>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</si>
  <si>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</si>
  <si>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</si>
  <si>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</si>
  <si>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</si>
  <si>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</si>
  <si>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</si>
  <si>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</si>
  <si>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</si>
  <si>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</si>
  <si>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</si>
  <si>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</si>
  <si>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</si>
  <si>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</si>
  <si>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</si>
  <si>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</si>
  <si>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</si>
  <si>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</si>
  <si>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</si>
  <si>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</si>
  <si>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</si>
  <si>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</si>
  <si>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</si>
  <si>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</si>
  <si>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</si>
  <si>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</si>
  <si>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</si>
  <si>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</si>
  <si>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</si>
  <si>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</si>
  <si>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</si>
  <si>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</si>
  <si>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</si>
  <si>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</si>
  <si>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</si>
  <si>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</si>
  <si>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</si>
  <si>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</si>
  <si>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</si>
  <si>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</si>
  <si>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</si>
  <si>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</si>
  <si>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</si>
  <si>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</si>
  <si>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</si>
  <si>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</si>
  <si>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</si>
  <si>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</si>
  <si>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</si>
  <si>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</si>
  <si>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</si>
  <si>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</si>
  <si>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</si>
  <si>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</si>
  <si>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</si>
  <si>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</si>
  <si>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</si>
  <si>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</si>
  <si>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</si>
  <si>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</si>
  <si>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</si>
  <si>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</si>
  <si>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</si>
  <si>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</si>
  <si>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</si>
  <si>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</si>
  <si>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</si>
  <si>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</si>
  <si>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</si>
  <si>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</si>
  <si>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</si>
  <si>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</si>
  <si>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</si>
  <si>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</si>
  <si>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</si>
  <si>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</si>
  <si>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</si>
  <si>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</si>
  <si>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</si>
  <si>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</si>
  <si>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</si>
  <si>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</si>
  <si>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</si>
  <si>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</si>
  <si>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</si>
  <si>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</si>
  <si>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</si>
  <si>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</si>
  <si>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</si>
  <si>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</si>
  <si>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</si>
  <si>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</si>
  <si>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</si>
  <si>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</si>
  <si>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</si>
  <si>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</si>
  <si>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</si>
  <si>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</si>
  <si>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</si>
  <si>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</si>
  <si>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</si>
  <si>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</si>
  <si>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</si>
  <si>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</si>
  <si>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</si>
  <si>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</si>
  <si>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</si>
  <si>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</si>
  <si>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</si>
  <si>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</si>
  <si>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</si>
  <si>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</si>
  <si>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</si>
  <si>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</si>
  <si>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</si>
  <si>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</si>
  <si>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</si>
  <si>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</si>
  <si>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</si>
  <si>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</si>
  <si>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</si>
  <si>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</si>
  <si>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</si>
  <si>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</si>
  <si>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</si>
  <si>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</si>
  <si>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</si>
  <si>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</si>
  <si>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</si>
  <si>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</si>
  <si>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</si>
  <si>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</si>
  <si>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</si>
  <si>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</si>
  <si>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</si>
  <si>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</si>
  <si>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</si>
  <si>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</si>
  <si>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</si>
  <si>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</si>
  <si>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</si>
  <si>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</si>
  <si>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</si>
  <si>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</si>
  <si>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</si>
  <si>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</si>
  <si>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</si>
  <si>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</si>
  <si>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</si>
  <si>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</si>
  <si>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</si>
  <si>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</si>
  <si>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</si>
  <si>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</si>
  <si>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</si>
  <si>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</si>
  <si>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</si>
  <si>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</si>
  <si>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</si>
  <si>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</si>
  <si>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</si>
  <si>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</si>
  <si>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</si>
  <si>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</si>
  <si>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</si>
  <si>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</si>
  <si>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</si>
  <si>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</si>
  <si>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</si>
  <si>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</si>
  <si>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</si>
  <si>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</si>
  <si>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</si>
  <si>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</si>
  <si>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</si>
  <si>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</si>
  <si>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</si>
  <si>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</si>
  <si>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</si>
  <si>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</si>
  <si>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</si>
  <si>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</si>
  <si>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</si>
  <si>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</si>
  <si>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</si>
  <si>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</si>
  <si>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</si>
  <si>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</si>
  <si>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</si>
  <si>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</si>
  <si>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</si>
  <si>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</si>
  <si>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</si>
  <si>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</si>
  <si>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</si>
  <si>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</si>
  <si>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</si>
  <si>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</si>
  <si>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</si>
  <si>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</si>
  <si>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</si>
  <si>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</si>
  <si>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</si>
  <si>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</si>
  <si>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</si>
  <si>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</si>
  <si>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</si>
  <si>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</si>
  <si>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</si>
  <si>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</si>
  <si>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</si>
  <si>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</si>
  <si>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</si>
  <si>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</si>
  <si>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</si>
  <si>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</si>
  <si>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</si>
  <si>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</si>
  <si>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</si>
  <si>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</si>
  <si>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</si>
  <si>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</si>
  <si>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</si>
  <si>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</si>
  <si>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</si>
  <si>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</si>
  <si>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</si>
  <si>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</si>
  <si>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</si>
  <si>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</si>
  <si>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</si>
  <si>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</si>
  <si>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</si>
  <si>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</si>
  <si>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</si>
  <si>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</si>
  <si>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</si>
  <si>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</si>
  <si>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</si>
  <si>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</si>
  <si>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</si>
  <si>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</si>
  <si>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</si>
  <si>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</si>
  <si>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</si>
  <si>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</si>
  <si>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</si>
  <si>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</si>
  <si>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</si>
  <si>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</si>
  <si>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</si>
  <si>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</si>
  <si>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</si>
  <si>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</si>
  <si>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</si>
  <si>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</si>
  <si>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</si>
  <si>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</si>
  <si>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</si>
  <si>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</si>
  <si>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</si>
  <si>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</si>
  <si>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</si>
  <si>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</si>
  <si>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</si>
  <si>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</si>
  <si>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</si>
  <si>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</si>
  <si>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</si>
  <si>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</si>
  <si>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</si>
  <si>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</si>
  <si>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</si>
  <si>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</si>
  <si>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</si>
  <si>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</si>
  <si>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</si>
  <si>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</si>
  <si>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</si>
  <si>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</si>
  <si>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</si>
  <si>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</si>
  <si>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</si>
  <si>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</si>
  <si>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</si>
  <si>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</si>
  <si>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</si>
  <si>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</si>
  <si>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</si>
  <si>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</si>
  <si>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</si>
  <si>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</si>
  <si>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</si>
  <si>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</si>
  <si>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</si>
  <si>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</si>
  <si>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</si>
  <si>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</si>
  <si>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</si>
  <si>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</si>
  <si>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</si>
  <si>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</si>
  <si>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</si>
  <si>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</si>
  <si>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</si>
  <si>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</si>
  <si>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</si>
  <si>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</si>
  <si>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</si>
  <si>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</si>
  <si>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</si>
  <si>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</si>
  <si>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</si>
  <si>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</si>
  <si>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</si>
  <si>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</si>
  <si>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</si>
  <si>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</si>
  <si>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</si>
  <si>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</si>
  <si>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</si>
  <si>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</si>
  <si>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</si>
  <si>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</si>
  <si>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</si>
  <si>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</si>
  <si>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</si>
  <si>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</si>
  <si>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</si>
  <si>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</si>
  <si>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</si>
  <si>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</si>
  <si>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</si>
  <si>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</si>
  <si>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</si>
  <si>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</si>
  <si>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</si>
  <si>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</si>
  <si>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</si>
  <si>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</si>
  <si>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</si>
  <si>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</si>
  <si>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</si>
  <si>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</si>
  <si>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</si>
  <si>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</si>
  <si>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</si>
  <si>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</si>
  <si>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</si>
  <si>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</si>
  <si>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</si>
  <si>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</si>
  <si>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</si>
  <si>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</si>
  <si>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</si>
  <si>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</si>
  <si>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</si>
  <si>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</si>
  <si>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</si>
  <si>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</si>
  <si>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</si>
  <si>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</si>
  <si>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</si>
  <si>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</si>
  <si>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</si>
  <si>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</si>
  <si>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</si>
  <si>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</si>
  <si>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</si>
  <si>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</si>
  <si>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</si>
  <si>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</si>
  <si>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</si>
  <si>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</si>
  <si>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</si>
  <si>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</si>
  <si>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</si>
  <si>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</si>
  <si>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</si>
  <si>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</si>
  <si>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</si>
  <si>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</si>
  <si>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</si>
  <si>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</si>
  <si>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</si>
  <si>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</si>
  <si>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</si>
  <si>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</si>
  <si>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</si>
  <si>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</si>
  <si>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</si>
  <si>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</si>
  <si>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</si>
  <si>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</si>
  <si>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</si>
  <si>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</si>
  <si>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</si>
  <si>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</si>
  <si>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</si>
  <si>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</si>
  <si>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</si>
  <si>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</si>
  <si>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</si>
  <si>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</si>
  <si>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</si>
  <si>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</si>
  <si>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</si>
  <si>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</si>
  <si>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</si>
  <si>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</si>
  <si>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</si>
  <si>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</si>
  <si>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</si>
  <si>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</si>
  <si>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</si>
  <si>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</si>
  <si>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</si>
  <si>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</si>
  <si>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</si>
  <si>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</si>
  <si>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</si>
  <si>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</si>
  <si>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</si>
  <si>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</si>
  <si>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</si>
  <si>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</si>
  <si>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</si>
  <si>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</si>
  <si>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</si>
  <si>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</si>
  <si>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</si>
  <si>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</si>
  <si>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</si>
  <si>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</si>
  <si>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</si>
  <si>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</si>
  <si>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</si>
  <si>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</si>
  <si>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</si>
  <si>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</si>
  <si>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</si>
  <si>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</si>
  <si>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</si>
  <si>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</si>
  <si>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</si>
  <si>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</si>
  <si>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</si>
  <si>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</si>
  <si>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</si>
  <si>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</si>
  <si>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</si>
  <si>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</si>
  <si>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</si>
  <si>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</si>
  <si>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</si>
  <si>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</si>
  <si>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</si>
  <si>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</si>
  <si>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</si>
  <si>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</si>
  <si>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</si>
  <si>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</si>
  <si>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</si>
  <si>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</si>
  <si>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</si>
  <si>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</si>
  <si>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</si>
  <si>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</si>
  <si>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</si>
  <si>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</si>
  <si>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</si>
  <si>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</si>
  <si>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</si>
  <si>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</si>
  <si>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</si>
  <si>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</si>
  <si>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</si>
  <si>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</si>
  <si>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</si>
  <si>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</si>
  <si>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</si>
  <si>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</si>
  <si>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</si>
  <si>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</si>
  <si>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</si>
  <si>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</si>
  <si>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</si>
  <si>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</si>
  <si>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</si>
  <si>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</si>
  <si>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</si>
  <si>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</si>
  <si>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</si>
  <si>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</si>
  <si>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</si>
  <si>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</si>
  <si>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</si>
  <si>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</si>
  <si>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</si>
  <si>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</si>
  <si>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</si>
  <si>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</si>
  <si>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</si>
  <si>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</si>
  <si>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</si>
  <si>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</si>
  <si>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</si>
  <si>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</si>
  <si>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</si>
  <si>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</si>
  <si>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</si>
  <si>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</si>
  <si>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</si>
  <si>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</si>
  <si>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</si>
  <si>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</si>
  <si>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</si>
  <si>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</si>
  <si>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</si>
  <si>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</si>
  <si>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</si>
  <si>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</si>
  <si>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</si>
  <si>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</si>
  <si>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</si>
  <si>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</si>
  <si>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</si>
  <si>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</si>
  <si>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</si>
  <si>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</si>
  <si>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</si>
  <si>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</si>
  <si>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</si>
  <si>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</si>
  <si>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</si>
  <si>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</si>
  <si>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</si>
  <si>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</si>
  <si>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</si>
  <si>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</si>
  <si>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</si>
  <si>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</si>
  <si>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</si>
  <si>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</si>
  <si>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</si>
  <si>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</si>
  <si>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</si>
  <si>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</si>
  <si>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</si>
  <si>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</si>
  <si>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</si>
  <si>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</si>
  <si>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</si>
  <si>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</si>
  <si>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</si>
  <si>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</si>
  <si>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</si>
  <si>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</si>
  <si>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</si>
  <si>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</si>
  <si>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</si>
  <si>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</si>
  <si>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</si>
  <si>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</si>
  <si>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</si>
  <si>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</si>
  <si>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</si>
  <si>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</si>
  <si>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</si>
  <si>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</si>
  <si>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</si>
  <si>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</si>
  <si>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</si>
  <si>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</si>
  <si>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</si>
  <si>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</si>
  <si>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</si>
  <si>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</si>
  <si>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</si>
  <si>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</si>
  <si>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</si>
  <si>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</si>
  <si>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</si>
  <si>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</si>
  <si>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</si>
  <si>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</si>
  <si>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</si>
  <si>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</si>
  <si>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</si>
  <si>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</si>
  <si>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</si>
  <si>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</si>
  <si>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</si>
  <si>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</si>
  <si>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</si>
  <si>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</si>
  <si>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</si>
  <si>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</si>
  <si>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</si>
  <si>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</si>
  <si>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</si>
  <si>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</si>
  <si>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</si>
  <si>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</si>
  <si>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</si>
  <si>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</si>
  <si>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</si>
  <si>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</si>
  <si>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</si>
  <si>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</si>
  <si>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</si>
  <si>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</si>
  <si>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</si>
  <si>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</si>
  <si>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</si>
  <si>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</si>
  <si>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</si>
  <si>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</si>
  <si>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</si>
  <si>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</si>
  <si>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</si>
  <si>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</si>
  <si>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</si>
  <si>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</si>
  <si>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</si>
  <si>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</si>
  <si>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</si>
  <si>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</si>
  <si>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</si>
  <si>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</si>
  <si>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</si>
  <si>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</si>
  <si>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</si>
  <si>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</si>
  <si>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</si>
  <si>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</si>
  <si>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</si>
  <si>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</si>
  <si>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</si>
  <si>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</si>
  <si>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</si>
  <si>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</si>
  <si>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</si>
  <si>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</si>
  <si>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</si>
  <si>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</si>
  <si>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</si>
  <si>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</si>
  <si>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</si>
  <si>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</si>
  <si>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</si>
  <si>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</si>
  <si>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</si>
  <si>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</si>
  <si>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</si>
  <si>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</si>
  <si>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</si>
  <si>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</si>
  <si>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</si>
  <si>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</si>
  <si>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</si>
  <si>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</si>
  <si>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</si>
  <si>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</si>
  <si>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</si>
  <si>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</si>
  <si>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</si>
  <si>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</si>
  <si>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</si>
  <si>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</si>
  <si>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</si>
  <si>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</si>
  <si>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</si>
  <si>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</si>
  <si>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</si>
  <si>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</si>
  <si>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</si>
  <si>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</si>
  <si>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</si>
  <si>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</si>
  <si>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</si>
  <si>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</si>
  <si>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</si>
  <si>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</si>
  <si>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</si>
  <si>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</si>
  <si>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</si>
  <si>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</si>
  <si>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</si>
  <si>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</si>
  <si>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</si>
  <si>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</si>
  <si>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</si>
  <si>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</si>
  <si>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</si>
  <si>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</si>
  <si>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</si>
  <si>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</si>
  <si>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</si>
  <si>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</si>
  <si>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</si>
  <si>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</si>
  <si>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</si>
  <si>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</si>
  <si>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</si>
  <si>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</si>
  <si>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</si>
  <si>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</si>
  <si>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</si>
  <si>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</si>
  <si>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</si>
  <si>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</si>
  <si>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</si>
  <si>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</si>
  <si>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</si>
  <si>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</si>
  <si>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</si>
  <si>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</si>
  <si>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</si>
  <si>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</si>
  <si>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</si>
  <si>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</si>
  <si>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</si>
  <si>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</si>
  <si>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</si>
  <si>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</si>
  <si>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</si>
  <si>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</si>
  <si>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</si>
  <si>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</si>
  <si>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</si>
  <si>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</si>
  <si>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</si>
  <si>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</si>
  <si>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</si>
  <si>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</si>
  <si>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</si>
  <si>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</si>
  <si>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</si>
  <si>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</si>
  <si>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</si>
  <si>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</si>
  <si>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</si>
  <si>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</si>
  <si>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</si>
  <si>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</si>
  <si>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</si>
  <si>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</si>
  <si>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</si>
  <si>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</si>
  <si>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</si>
  <si>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</si>
  <si>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</si>
  <si>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</si>
  <si>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</si>
  <si>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</si>
  <si>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</si>
  <si>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</si>
  <si>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</si>
  <si>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</si>
  <si>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</si>
  <si>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</si>
  <si>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</si>
  <si>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</si>
  <si>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</si>
  <si>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</si>
  <si>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</si>
  <si>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</si>
  <si>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</si>
  <si>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</si>
  <si>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</si>
  <si>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</si>
  <si>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</si>
  <si>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</si>
  <si>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</si>
  <si>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</si>
  <si>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</si>
  <si>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</si>
  <si>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</si>
  <si>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</si>
  <si>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</si>
  <si>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</si>
  <si>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</si>
  <si>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</si>
  <si>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</si>
  <si>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</si>
  <si>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</si>
  <si>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</si>
  <si>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</si>
  <si>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</si>
  <si>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</si>
  <si>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</si>
  <si>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</si>
  <si>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</si>
  <si>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</si>
  <si>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</si>
  <si>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</si>
  <si>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</si>
  <si>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</si>
  <si>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</si>
  <si>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</si>
  <si>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</si>
  <si>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</si>
  <si>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</si>
  <si>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</si>
  <si>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</si>
  <si>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</si>
  <si>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</si>
  <si>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</si>
  <si>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</si>
  <si>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</si>
  <si>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</si>
  <si>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</si>
  <si>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</si>
  <si>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</si>
  <si>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</si>
  <si>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</si>
  <si>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</si>
  <si>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</si>
  <si>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</si>
  <si>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</si>
  <si>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</si>
  <si>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</si>
  <si>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</si>
  <si>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</si>
  <si>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</si>
  <si>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</si>
  <si>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</si>
  <si>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</si>
  <si>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</si>
  <si>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</si>
  <si>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</si>
  <si>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</si>
  <si>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</si>
  <si>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</si>
  <si>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</si>
  <si>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</si>
  <si>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</si>
  <si>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</si>
  <si>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</si>
  <si>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</si>
  <si>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</si>
  <si>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</si>
  <si>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</si>
  <si>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</si>
  <si>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</si>
  <si>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</si>
  <si>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</si>
  <si>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</si>
  <si>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</si>
  <si>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</si>
  <si>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</si>
  <si>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</si>
  <si>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</si>
  <si>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</si>
  <si>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</si>
  <si>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</si>
  <si>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</si>
  <si>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</si>
  <si>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</si>
  <si>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</si>
  <si>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</si>
  <si>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</si>
  <si>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</si>
  <si>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</si>
  <si>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</si>
  <si>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</si>
  <si>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</si>
  <si>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</si>
  <si>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</si>
  <si>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</si>
  <si>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</si>
  <si>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</si>
  <si>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</si>
  <si>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</si>
  <si>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</si>
  <si>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</si>
  <si>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</si>
  <si>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</si>
  <si>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</si>
  <si>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</si>
  <si>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</si>
  <si>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</si>
  <si>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</si>
  <si>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</si>
  <si>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</si>
  <si>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</si>
  <si>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</si>
  <si>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</si>
  <si>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</si>
  <si>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</si>
  <si>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</si>
  <si>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</si>
  <si>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</si>
  <si>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</si>
  <si>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</si>
  <si>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</si>
  <si>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</si>
  <si>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</si>
  <si>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</si>
  <si>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</si>
  <si>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</si>
  <si>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</si>
  <si>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</si>
  <si>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</si>
  <si>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</si>
  <si>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</si>
  <si>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</si>
  <si>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</si>
  <si>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</si>
  <si>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</si>
  <si>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</si>
  <si>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</si>
  <si>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</si>
  <si>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</si>
  <si>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</si>
  <si>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</si>
  <si>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</si>
  <si>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</si>
  <si>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</si>
  <si>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</si>
  <si>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</si>
  <si>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</si>
  <si>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</si>
  <si>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</si>
  <si>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</si>
  <si>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</si>
  <si>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</si>
  <si>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</si>
  <si>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</si>
  <si>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</si>
  <si>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</si>
  <si>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</si>
  <si>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</si>
  <si>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</si>
  <si>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</si>
  <si>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</si>
  <si>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</si>
  <si>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</si>
  <si>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</si>
  <si>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</si>
  <si>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</si>
  <si>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</si>
  <si>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</si>
  <si>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</si>
  <si>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</si>
  <si>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</si>
  <si>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</si>
  <si>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</si>
  <si>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</si>
  <si>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</si>
  <si>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</si>
  <si>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</si>
  <si>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</si>
  <si>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</si>
  <si>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</si>
  <si>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</si>
  <si>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</si>
  <si>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</si>
  <si>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</si>
  <si>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</si>
  <si>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</si>
  <si>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</si>
  <si>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</si>
  <si>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</si>
  <si>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</si>
  <si>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</si>
  <si>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</si>
  <si>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</si>
  <si>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</si>
  <si>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</si>
  <si>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</si>
  <si>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</si>
  <si>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</si>
  <si>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</si>
  <si>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</si>
  <si>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</si>
  <si>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</si>
  <si>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</si>
  <si>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</si>
  <si>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</si>
  <si>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</si>
  <si>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</si>
  <si>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</si>
  <si>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</si>
  <si>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</si>
  <si>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</si>
  <si>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</si>
  <si>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</si>
  <si>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</si>
  <si>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</si>
  <si>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</si>
  <si>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</si>
  <si>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</si>
  <si>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</si>
  <si>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</si>
  <si>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</si>
  <si>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</si>
  <si>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</si>
  <si>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</si>
  <si>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</si>
  <si>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</si>
  <si>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</si>
  <si>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</si>
  <si>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</si>
  <si>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</si>
  <si>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</si>
  <si>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</si>
  <si>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</si>
  <si>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</si>
  <si>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</si>
  <si>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</si>
  <si>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</si>
  <si>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</si>
  <si>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</si>
  <si>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</si>
  <si>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</si>
  <si>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</si>
  <si>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</si>
  <si>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</si>
  <si>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</si>
  <si>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</si>
  <si>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</si>
  <si>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</si>
  <si>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</si>
  <si>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</si>
  <si>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</si>
  <si>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</si>
  <si>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</si>
  <si>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</si>
  <si>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</si>
  <si>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</si>
  <si>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</si>
  <si>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</si>
  <si>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</si>
  <si>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</si>
  <si>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</si>
  <si>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</si>
  <si>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</si>
  <si>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</si>
  <si>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</si>
  <si>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</si>
  <si>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</si>
  <si>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</si>
  <si>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</si>
  <si>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</si>
  <si>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</si>
  <si>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</si>
  <si>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</si>
  <si>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</si>
  <si>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</si>
  <si>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</si>
  <si>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</si>
  <si>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</si>
  <si>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</si>
  <si>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</si>
  <si>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</si>
  <si>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</si>
  <si>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</si>
  <si>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</si>
  <si>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</si>
  <si>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</si>
  <si>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</si>
  <si>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</si>
  <si>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</si>
  <si>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</si>
  <si>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</si>
  <si>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</si>
  <si>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</si>
  <si>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</si>
  <si>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</si>
  <si>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</si>
  <si>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</si>
  <si>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</si>
  <si>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</si>
  <si>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</si>
  <si>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</si>
  <si>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</si>
  <si>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</si>
  <si>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</si>
  <si>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</si>
  <si>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</si>
  <si>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</si>
  <si>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</si>
  <si>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</si>
  <si>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</si>
  <si>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</si>
  <si>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</si>
  <si>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</si>
  <si>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</si>
  <si>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</si>
  <si>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</si>
  <si>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</si>
  <si>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</si>
  <si>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</si>
  <si>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</si>
  <si>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</si>
  <si>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</si>
  <si>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</si>
  <si>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</si>
  <si>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</si>
  <si>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</si>
  <si>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</si>
  <si>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</si>
  <si>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</si>
  <si>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</si>
  <si>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</si>
  <si>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</si>
  <si>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</si>
  <si>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</si>
  <si>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</si>
  <si>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</si>
  <si>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</si>
  <si>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</si>
  <si>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</si>
  <si>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</si>
  <si>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</si>
  <si>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</si>
  <si>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</si>
  <si>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</si>
  <si>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</si>
  <si>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</si>
  <si>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</si>
  <si>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</si>
  <si>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</si>
  <si>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</si>
  <si>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</si>
  <si>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</si>
  <si>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</si>
  <si>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</si>
  <si>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</si>
  <si>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</si>
  <si>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</si>
  <si>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</si>
  <si>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</si>
  <si>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</si>
  <si>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</si>
  <si>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</si>
  <si>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</si>
  <si>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</si>
  <si>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</si>
  <si>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</si>
  <si>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</si>
  <si>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</si>
  <si>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</si>
  <si>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</si>
  <si>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</si>
  <si>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</si>
  <si>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</si>
  <si>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</si>
  <si>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</si>
  <si>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</si>
  <si>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</si>
  <si>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</si>
  <si>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</si>
  <si>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</si>
  <si>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</si>
  <si>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</si>
  <si>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</si>
  <si>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</si>
  <si>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</si>
  <si>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</si>
  <si>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</si>
  <si>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</si>
  <si>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</si>
  <si>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</si>
  <si>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</si>
  <si>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</si>
  <si>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</si>
  <si>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</si>
  <si>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</si>
  <si>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</si>
  <si>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</si>
  <si>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</si>
  <si>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</si>
  <si>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</si>
  <si>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</si>
  <si>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</si>
  <si>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</si>
  <si>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</si>
  <si>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</si>
  <si>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</si>
  <si>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</si>
  <si>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</si>
  <si>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</si>
  <si>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</si>
  <si>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</si>
  <si>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</si>
  <si>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</si>
  <si>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</si>
  <si>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</si>
  <si>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</si>
  <si>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</si>
  <si>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</si>
  <si>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</si>
  <si>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</si>
  <si>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</si>
  <si>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</si>
  <si>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</si>
  <si>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</si>
  <si>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</si>
  <si>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</si>
  <si>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</si>
  <si>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</si>
  <si>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</si>
  <si>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</si>
  <si>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</si>
  <si>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</si>
  <si>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</si>
  <si>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</si>
  <si>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</si>
  <si>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</si>
  <si>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</si>
  <si>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</si>
  <si>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</si>
  <si>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</si>
  <si>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</si>
  <si>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</si>
  <si>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</si>
  <si>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</si>
  <si>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</si>
  <si>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</si>
  <si>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</si>
  <si>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</si>
  <si>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</si>
  <si>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</si>
  <si>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</si>
  <si>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</si>
  <si>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</si>
  <si>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</si>
  <si>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</si>
  <si>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</si>
  <si>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</si>
  <si>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</si>
  <si>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</si>
  <si>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</si>
  <si>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</si>
  <si>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</si>
  <si>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</si>
  <si>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</si>
  <si>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</si>
  <si>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</si>
  <si>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</si>
  <si>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</si>
  <si>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</si>
  <si>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</si>
  <si>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</si>
  <si>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</si>
  <si>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</si>
  <si>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</si>
  <si>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</si>
  <si>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</si>
  <si>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</si>
  <si>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</si>
  <si>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</si>
  <si>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</si>
  <si>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</si>
  <si>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</si>
  <si>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</si>
  <si>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</si>
  <si>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</si>
  <si>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</si>
  <si>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</si>
  <si>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</si>
  <si>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</si>
  <si>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</si>
  <si>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</si>
  <si>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</si>
  <si>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</si>
  <si>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</si>
  <si>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</si>
  <si>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</si>
  <si>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</si>
  <si>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</si>
  <si>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</si>
  <si>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</si>
  <si>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</si>
  <si>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</si>
  <si>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</si>
  <si>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</si>
  <si>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</si>
  <si>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</si>
  <si>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</si>
  <si>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</si>
  <si>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</si>
  <si>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</si>
  <si>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</si>
  <si>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</si>
  <si>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</si>
  <si>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</si>
  <si>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</si>
  <si>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</si>
  <si>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</si>
  <si>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</si>
  <si>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</si>
  <si>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</si>
  <si>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</si>
  <si>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</si>
  <si>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</si>
  <si>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</si>
  <si>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</si>
  <si>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</si>
  <si>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</si>
  <si>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</si>
  <si>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</si>
  <si>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</si>
  <si>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</si>
  <si>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</si>
  <si>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</si>
  <si>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</si>
  <si>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</si>
  <si>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</si>
  <si>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</si>
  <si>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</si>
  <si>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</si>
  <si>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</si>
  <si>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</si>
  <si>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</si>
  <si>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</si>
  <si>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</si>
  <si>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</si>
  <si>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</si>
  <si>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</si>
  <si>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</si>
  <si>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</si>
  <si>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</si>
  <si>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</si>
  <si>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</si>
  <si>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</si>
  <si>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</si>
  <si>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</si>
  <si>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</si>
  <si>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</si>
  <si>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</si>
  <si>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</si>
  <si>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</si>
  <si>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</si>
  <si>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</si>
  <si>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</si>
  <si>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</si>
  <si>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</si>
  <si>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</si>
  <si>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</si>
  <si>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</si>
  <si>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</si>
  <si>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</si>
  <si>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</si>
  <si>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</si>
  <si>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</si>
  <si>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</si>
  <si>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</si>
  <si>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</si>
  <si>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</si>
  <si>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</si>
  <si>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</si>
  <si>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</si>
  <si>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</si>
  <si>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</si>
  <si>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</si>
  <si>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</si>
  <si>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</si>
  <si>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</si>
  <si>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</si>
  <si>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</si>
  <si>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</si>
  <si>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</si>
  <si>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</si>
  <si>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</si>
  <si>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</si>
  <si>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</si>
  <si>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</si>
  <si>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</si>
  <si>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</si>
  <si>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</si>
  <si>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</si>
  <si>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</si>
  <si>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</si>
  <si>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</si>
  <si>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</si>
  <si>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</si>
  <si>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</si>
  <si>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</si>
  <si>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</si>
  <si>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</si>
  <si>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</si>
  <si>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</si>
  <si>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</si>
  <si>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</si>
  <si>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</si>
  <si>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</si>
  <si>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</si>
  <si>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</si>
  <si>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</si>
  <si>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</si>
  <si>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</si>
  <si>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</si>
  <si>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</si>
  <si>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</si>
  <si>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</si>
  <si>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</si>
  <si>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</si>
  <si>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</si>
  <si>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</si>
  <si>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</si>
  <si>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</si>
  <si>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</si>
  <si>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</si>
  <si>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</si>
  <si>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</si>
  <si>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</si>
  <si>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</si>
  <si>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</si>
  <si>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</si>
  <si>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</si>
  <si>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</si>
  <si>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</si>
  <si>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</si>
  <si>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</si>
  <si>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</si>
  <si>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</si>
  <si>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</si>
  <si>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</si>
  <si>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</si>
  <si>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</si>
  <si>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</si>
  <si>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</si>
  <si>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</si>
  <si>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</si>
  <si>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</si>
  <si>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</si>
  <si>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</si>
  <si>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</si>
  <si>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</si>
  <si>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</si>
  <si>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</si>
  <si>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</si>
  <si>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</si>
  <si>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</si>
  <si>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</si>
  <si>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</si>
  <si>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</si>
  <si>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</si>
  <si>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</si>
  <si>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</si>
  <si>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</si>
  <si>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</si>
  <si>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</si>
  <si>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</si>
  <si>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</si>
  <si>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</si>
  <si>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</si>
  <si>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</si>
  <si>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</si>
  <si>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</si>
  <si>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</si>
  <si>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</si>
  <si>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</si>
  <si>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</si>
  <si>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</si>
  <si>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</si>
  <si>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</si>
  <si>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</si>
  <si>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</si>
  <si>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</si>
  <si>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</si>
  <si>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</si>
  <si>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</si>
  <si>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</si>
  <si>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</si>
  <si>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</si>
  <si>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</si>
  <si>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</si>
  <si>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</si>
  <si>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</si>
  <si>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</si>
  <si>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</si>
  <si>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</si>
  <si>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</si>
  <si>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</si>
  <si>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</si>
  <si>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</si>
  <si>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</si>
  <si>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</si>
  <si>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</si>
  <si>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</si>
  <si>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</si>
  <si>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</si>
  <si>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</si>
  <si>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</si>
  <si>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</si>
  <si>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</si>
  <si>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</si>
  <si>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</si>
  <si>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</si>
  <si>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</si>
  <si>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</si>
  <si>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</si>
  <si>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</si>
  <si>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</si>
  <si>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</si>
  <si>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</si>
  <si>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</si>
  <si>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</si>
  <si>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</si>
  <si>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</si>
  <si>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</si>
  <si>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</si>
  <si>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</si>
  <si>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</si>
  <si>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</si>
  <si>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</si>
  <si>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</si>
  <si>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</si>
  <si>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</si>
  <si>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</si>
  <si>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</si>
  <si>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</si>
  <si>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</si>
  <si>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</si>
  <si>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</si>
  <si>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</si>
  <si>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</si>
  <si>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</si>
  <si>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</si>
  <si>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</si>
  <si>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</si>
  <si>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</si>
  <si>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</si>
  <si>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</si>
  <si>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</si>
  <si>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</si>
  <si>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</si>
  <si>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</si>
  <si>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</si>
  <si>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</si>
  <si>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</si>
  <si>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</si>
  <si>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</si>
  <si>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</si>
  <si>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</si>
  <si>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</si>
  <si>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</si>
  <si>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</si>
  <si>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</si>
  <si>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</si>
  <si>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</si>
  <si>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</si>
  <si>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</si>
  <si>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</si>
  <si>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</si>
  <si>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</si>
  <si>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</si>
  <si>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</si>
  <si>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</si>
  <si>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</si>
  <si>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</si>
  <si>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</si>
  <si>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</si>
  <si>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</si>
  <si>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</si>
  <si>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</si>
  <si>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</si>
  <si>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</si>
  <si>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</si>
  <si>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</si>
  <si>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</si>
  <si>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</si>
  <si>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</si>
  <si>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</si>
  <si>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</si>
  <si>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</si>
  <si>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</si>
  <si>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</si>
  <si>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</si>
  <si>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</si>
  <si>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</si>
  <si>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</si>
  <si>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</si>
  <si>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</si>
  <si>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</si>
  <si>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</si>
  <si>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</si>
  <si>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</si>
  <si>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</si>
  <si>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</si>
  <si>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</si>
  <si>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</si>
  <si>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</si>
  <si>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</si>
  <si>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</si>
  <si>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</si>
  <si>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</si>
  <si>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</si>
  <si>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</si>
  <si>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</si>
  <si>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</si>
  <si>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</si>
  <si>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</si>
  <si>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</si>
  <si>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</si>
  <si>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</si>
  <si>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</si>
  <si>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</si>
  <si>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</si>
  <si>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</si>
  <si>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</si>
  <si>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</si>
  <si>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</si>
  <si>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</si>
  <si>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</si>
  <si>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</si>
  <si>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</si>
  <si>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</si>
  <si>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</si>
  <si>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</si>
  <si>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</si>
  <si>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</si>
  <si>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</si>
  <si>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</si>
  <si>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</si>
  <si>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</si>
  <si>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</si>
  <si>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</si>
  <si>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</si>
  <si>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</si>
  <si>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</si>
  <si>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</si>
  <si>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</si>
  <si>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</si>
  <si>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</si>
  <si>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</si>
  <si>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</si>
  <si>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</si>
  <si>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</si>
  <si>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</si>
  <si>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</si>
  <si>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</si>
  <si>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</si>
  <si>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</si>
  <si>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</si>
  <si>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</si>
  <si>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</si>
  <si>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</si>
  <si>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</si>
  <si>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</si>
  <si>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</si>
  <si>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</si>
  <si>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</si>
  <si>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</si>
  <si>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</si>
  <si>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</si>
  <si>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</si>
  <si>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</si>
  <si>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</si>
  <si>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</si>
  <si>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</si>
  <si>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</si>
  <si>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</si>
  <si>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</si>
  <si>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</si>
  <si>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</si>
  <si>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</si>
  <si>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</si>
  <si>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</si>
  <si>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</si>
  <si>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</si>
  <si>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</si>
  <si>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</si>
  <si>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</si>
  <si>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</si>
  <si>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</si>
  <si>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</si>
  <si>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</si>
  <si>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</si>
  <si>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</si>
  <si>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</si>
  <si>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</si>
  <si>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</si>
  <si>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</si>
  <si>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</si>
  <si>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</si>
  <si>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</si>
  <si>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</si>
  <si>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</si>
  <si>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</si>
  <si>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</si>
  <si>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</si>
  <si>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</si>
  <si>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</si>
  <si>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</si>
  <si>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</si>
  <si>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</si>
  <si>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</si>
  <si>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</si>
  <si>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</si>
  <si>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</si>
  <si>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</si>
  <si>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</si>
  <si>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</si>
  <si>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</si>
  <si>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</si>
  <si>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</si>
  <si>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</si>
  <si>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</si>
  <si>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</si>
  <si>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</si>
  <si>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</si>
  <si>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</si>
  <si>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</si>
  <si>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</si>
  <si>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</si>
  <si>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</si>
  <si>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</si>
  <si>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</si>
  <si>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</si>
  <si>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</si>
  <si>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</si>
  <si>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</si>
  <si>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</si>
  <si>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</si>
  <si>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</si>
  <si>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</si>
  <si>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</si>
  <si>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</si>
  <si>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</si>
  <si>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</si>
  <si>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</si>
  <si>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</si>
  <si>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</si>
  <si>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</si>
  <si>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</si>
  <si>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</si>
  <si>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</si>
  <si>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</si>
  <si>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</si>
  <si>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</si>
  <si>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</si>
  <si>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</si>
  <si>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</si>
  <si>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</si>
  <si>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</si>
  <si>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</si>
  <si>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</si>
  <si>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</si>
  <si>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</si>
  <si>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</si>
  <si>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</si>
  <si>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</si>
  <si>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</si>
  <si>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</si>
  <si>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</si>
  <si>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</si>
  <si>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</si>
  <si>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</si>
  <si>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</si>
  <si>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</si>
  <si>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</si>
  <si>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</si>
  <si>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</si>
  <si>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</si>
  <si>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</si>
  <si>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</si>
  <si>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</si>
  <si>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</si>
  <si>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</si>
  <si>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</si>
  <si>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</si>
  <si>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</si>
  <si>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</si>
  <si>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</si>
  <si>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</si>
  <si>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</si>
  <si>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</si>
  <si>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</si>
  <si>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</si>
  <si>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</si>
  <si>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</si>
  <si>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</si>
  <si>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</si>
  <si>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</si>
  <si>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</si>
  <si>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</si>
  <si>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</si>
  <si>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</si>
  <si>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</si>
  <si>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</si>
  <si>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</si>
  <si>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</si>
  <si>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</si>
  <si>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</si>
  <si>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</si>
  <si>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</si>
  <si>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</si>
  <si>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</si>
  <si>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</si>
  <si>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</si>
  <si>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</si>
  <si>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</si>
  <si>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</si>
  <si>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</si>
  <si>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</si>
  <si>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</si>
  <si>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</si>
  <si>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</si>
  <si>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</si>
  <si>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</si>
  <si>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</si>
  <si>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</si>
  <si>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</si>
  <si>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</si>
  <si>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</si>
  <si>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</si>
  <si>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</si>
  <si>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</si>
  <si>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</si>
  <si>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</si>
  <si>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</si>
  <si>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</si>
  <si>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</si>
  <si>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</si>
  <si>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</si>
  <si>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</si>
  <si>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</si>
  <si>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</si>
  <si>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</si>
  <si>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</si>
  <si>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</si>
  <si>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</si>
  <si>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</si>
  <si>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</si>
  <si>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</si>
  <si>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</si>
  <si>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</si>
  <si>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</si>
  <si>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</si>
  <si>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</si>
  <si>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</si>
  <si>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</si>
  <si>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</si>
  <si>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</si>
  <si>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</si>
  <si>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</si>
  <si>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</si>
  <si>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</si>
  <si>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</si>
  <si>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</si>
  <si>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</si>
  <si>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</si>
  <si>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</si>
  <si>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</si>
  <si>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</si>
  <si>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</si>
  <si>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</si>
  <si>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</si>
  <si>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</si>
  <si>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</si>
  <si>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</si>
  <si>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</si>
  <si>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</si>
  <si>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</si>
  <si>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</si>
  <si>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</si>
  <si>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</si>
  <si>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</si>
  <si>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</si>
  <si>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</si>
  <si>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</si>
  <si>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</si>
  <si>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</si>
  <si>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</si>
  <si>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</si>
  <si>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</si>
  <si>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</si>
  <si>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</si>
  <si>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</si>
  <si>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</si>
  <si>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</si>
  <si>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</si>
  <si>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</si>
  <si>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</si>
  <si>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</si>
  <si>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</si>
  <si>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</si>
  <si>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</si>
  <si>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</si>
  <si>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</si>
  <si>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</si>
  <si>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</si>
  <si>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</si>
  <si>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</si>
  <si>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</si>
  <si>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</si>
  <si>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</si>
  <si>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</si>
  <si>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</si>
  <si>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</si>
  <si>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</si>
  <si>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</si>
  <si>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</si>
  <si>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</si>
  <si>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</si>
  <si>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</si>
  <si>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</si>
  <si>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</si>
  <si>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</si>
  <si>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</si>
  <si>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</si>
  <si>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</si>
  <si>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</si>
  <si>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</si>
  <si>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</si>
  <si>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</si>
  <si>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</si>
  <si>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</si>
  <si>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</si>
  <si>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</si>
  <si>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</si>
  <si>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</si>
  <si>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</si>
  <si>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</si>
  <si>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</si>
  <si>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</si>
  <si>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</si>
  <si>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</si>
  <si>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</si>
  <si>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</si>
  <si>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</si>
  <si>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</si>
  <si>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</si>
  <si>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</si>
  <si>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</si>
  <si>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</si>
  <si>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</si>
  <si>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</si>
  <si>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</si>
  <si>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</si>
  <si>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</si>
  <si>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</si>
  <si>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</si>
  <si>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</si>
  <si>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</si>
  <si>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</si>
  <si>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</si>
  <si>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</si>
  <si>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</si>
  <si>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</si>
  <si>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</si>
  <si>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</si>
  <si>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</si>
  <si>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</si>
  <si>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</si>
  <si>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</si>
  <si>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</si>
  <si>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</si>
  <si>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</si>
  <si>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</si>
  <si>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</si>
  <si>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</si>
  <si>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</si>
  <si>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</si>
  <si>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</si>
  <si>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</si>
  <si>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</si>
  <si>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</si>
  <si>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</si>
  <si>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</si>
  <si>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</si>
  <si>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</si>
  <si>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</si>
  <si>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</si>
  <si>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</si>
  <si>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</si>
  <si>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</si>
  <si>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</si>
  <si>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</si>
  <si>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</si>
  <si>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</si>
  <si>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</si>
  <si>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</si>
  <si>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</si>
  <si>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</si>
  <si>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</si>
  <si>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</si>
  <si>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</si>
  <si>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</si>
  <si>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</si>
  <si>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</si>
  <si>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</si>
  <si>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</si>
  <si>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</si>
  <si>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</si>
  <si>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</si>
  <si>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</si>
  <si>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</si>
  <si>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</si>
  <si>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</si>
  <si>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</si>
  <si>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</si>
  <si>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</si>
  <si>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</si>
  <si>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</si>
  <si>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</si>
  <si>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</si>
  <si>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</si>
  <si>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</si>
  <si>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</si>
  <si>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</si>
  <si>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</si>
  <si>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</si>
  <si>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</si>
  <si>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</si>
  <si>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</si>
  <si>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</si>
  <si>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</si>
  <si>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</si>
  <si>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</si>
  <si>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</si>
  <si>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</si>
  <si>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</si>
  <si>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</si>
  <si>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</si>
  <si>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</si>
  <si>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</si>
  <si>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</si>
  <si>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</si>
  <si>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</si>
  <si>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</si>
  <si>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</si>
  <si>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</si>
  <si>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</si>
  <si>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</si>
  <si>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</si>
  <si>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</si>
  <si>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</si>
  <si>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</si>
  <si>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</si>
  <si>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</si>
  <si>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</si>
  <si>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</si>
  <si>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</si>
  <si>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</si>
  <si>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</si>
  <si>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</si>
  <si>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</si>
  <si>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</si>
  <si>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</si>
  <si>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</si>
  <si>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</si>
  <si>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</si>
  <si>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</si>
  <si>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</si>
  <si>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</si>
  <si>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</si>
  <si>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</si>
  <si>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</si>
  <si>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</si>
  <si>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</si>
  <si>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</si>
  <si>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</si>
  <si>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</si>
  <si>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</si>
  <si>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</si>
  <si>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</si>
  <si>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</si>
  <si>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</si>
  <si>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</si>
  <si>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</si>
  <si>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</si>
  <si>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</si>
  <si>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</si>
  <si>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</si>
  <si>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</si>
  <si>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</si>
  <si>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</si>
  <si>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</si>
  <si>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</si>
  <si>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</si>
  <si>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</si>
  <si>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</si>
  <si>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</si>
  <si>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</si>
  <si>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</si>
  <si>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</si>
  <si>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</si>
  <si>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</si>
  <si>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</si>
  <si>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</si>
  <si>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</si>
  <si>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</si>
  <si>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</si>
  <si>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</si>
  <si>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</si>
  <si>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</si>
  <si>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</si>
  <si>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</si>
  <si>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</si>
  <si>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</si>
  <si>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</si>
  <si>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</si>
  <si>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</si>
  <si>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</si>
  <si>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</si>
  <si>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</si>
  <si>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</si>
  <si>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</si>
  <si>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</si>
  <si>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</si>
  <si>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</si>
  <si>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</si>
  <si>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</si>
  <si>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</si>
  <si>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</si>
  <si>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</si>
  <si>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</si>
  <si>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</si>
  <si>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</si>
  <si>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</si>
  <si>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</si>
  <si>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</si>
  <si>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</si>
  <si>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</si>
  <si>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</si>
  <si>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</si>
  <si>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</si>
  <si>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</si>
  <si>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</si>
  <si>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</si>
  <si>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</si>
  <si>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</si>
  <si>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</si>
  <si>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</si>
  <si>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</si>
  <si>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</si>
  <si>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</si>
  <si>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</si>
  <si>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</si>
  <si>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</si>
  <si>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</si>
  <si>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</si>
  <si>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</si>
  <si>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</si>
  <si>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</si>
  <si>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</si>
  <si>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</si>
  <si>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</si>
  <si>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</si>
  <si>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</si>
  <si>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</si>
  <si>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</si>
  <si>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</si>
  <si>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</si>
  <si>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</si>
  <si>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</si>
  <si>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</si>
  <si>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</si>
  <si>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</si>
  <si>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</si>
  <si>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</si>
  <si>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</si>
  <si>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</si>
  <si>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</si>
  <si>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</si>
  <si>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</si>
  <si>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</si>
  <si>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</si>
  <si>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</si>
  <si>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</si>
  <si>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</si>
  <si>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</si>
  <si>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</si>
  <si>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</si>
  <si>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</si>
  <si>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</si>
  <si>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</si>
  <si>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</si>
  <si>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</si>
  <si>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</si>
  <si>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</si>
  <si>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</si>
  <si>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</si>
  <si>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</si>
  <si>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</si>
  <si>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</si>
  <si>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</si>
  <si>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</si>
  <si>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</si>
  <si>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</si>
  <si>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</si>
  <si>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</si>
  <si>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</si>
  <si>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</si>
  <si>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</si>
  <si>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</si>
  <si>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</si>
  <si>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</si>
  <si>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</si>
  <si>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</si>
  <si>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</si>
  <si>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</si>
  <si>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</si>
  <si>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</si>
  <si>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</si>
  <si>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</si>
  <si>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</si>
  <si>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</si>
  <si>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</si>
  <si>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</si>
  <si>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</si>
  <si>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</si>
  <si>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</si>
  <si>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</si>
  <si>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</si>
  <si>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</si>
  <si>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</si>
  <si>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</si>
  <si>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</si>
  <si>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</si>
  <si>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</si>
  <si>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</si>
  <si>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</si>
  <si>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</si>
  <si>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</si>
  <si>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</si>
  <si>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</si>
  <si>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</si>
  <si>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</si>
  <si>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</si>
  <si>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</si>
  <si>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</si>
  <si>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</si>
  <si>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</si>
  <si>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</si>
  <si>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</si>
  <si>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</si>
  <si>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</si>
  <si>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</si>
  <si>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</si>
  <si>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</si>
  <si>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</si>
  <si>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</si>
  <si>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</si>
  <si>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</si>
  <si>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</si>
  <si>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</si>
  <si>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</si>
  <si>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</si>
  <si>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</si>
  <si>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</si>
  <si>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</si>
  <si>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</si>
  <si>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</si>
  <si>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</si>
  <si>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</si>
  <si>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</si>
  <si>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</si>
  <si>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</si>
  <si>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</si>
  <si>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</si>
  <si>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</si>
  <si>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</si>
  <si>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</si>
  <si>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</si>
  <si>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</si>
  <si>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</si>
  <si>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</si>
  <si>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</si>
  <si>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</si>
  <si>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</si>
  <si>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</si>
  <si>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</si>
  <si>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</si>
  <si>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</si>
  <si>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</si>
  <si>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</si>
  <si>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</si>
  <si>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</si>
  <si>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</si>
  <si>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</si>
  <si>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</si>
  <si>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</si>
  <si>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</si>
  <si>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</si>
  <si>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</si>
  <si>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</si>
  <si>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</si>
  <si>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</si>
  <si>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</si>
  <si>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</si>
  <si>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</si>
  <si>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</si>
  <si>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</si>
  <si>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</si>
  <si>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</si>
  <si>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</si>
  <si>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</si>
  <si>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</si>
  <si>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</si>
  <si>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</si>
  <si>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</si>
  <si>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</si>
  <si>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</si>
  <si>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</si>
  <si>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</si>
  <si>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</si>
  <si>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</si>
  <si>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</si>
  <si>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</si>
  <si>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</si>
  <si>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</si>
  <si>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</si>
  <si>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</si>
  <si>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</si>
  <si>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</si>
  <si>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</si>
  <si>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</si>
  <si>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</si>
  <si>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</si>
  <si>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</si>
  <si>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</si>
  <si>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</si>
  <si>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</si>
  <si>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</si>
  <si>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</si>
  <si>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</si>
  <si>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</si>
  <si>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</si>
  <si>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</si>
  <si>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</si>
  <si>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</si>
  <si>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</si>
  <si>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</si>
  <si>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</si>
  <si>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</si>
  <si>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</si>
  <si>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</si>
  <si>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</si>
  <si>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</si>
  <si>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</si>
  <si>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</si>
  <si>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</si>
  <si>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</si>
  <si>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</si>
  <si>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</si>
  <si>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</si>
  <si>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</si>
  <si>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</si>
  <si>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</si>
  <si>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</si>
  <si>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</si>
  <si>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</si>
  <si>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</si>
  <si>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</si>
  <si>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</si>
  <si>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</si>
  <si>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</si>
  <si>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</si>
  <si>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</si>
  <si>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</si>
  <si>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</si>
  <si>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</si>
  <si>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</si>
  <si>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</si>
  <si>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</si>
  <si>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</si>
  <si>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</si>
  <si>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</si>
  <si>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</si>
  <si>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</si>
  <si>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</si>
  <si>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</si>
  <si>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</si>
  <si>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</si>
  <si>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</si>
  <si>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</si>
  <si>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</si>
  <si>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</si>
  <si>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</si>
  <si>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</si>
  <si>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</si>
  <si>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</si>
  <si>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</si>
  <si>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</si>
  <si>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</si>
  <si>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</si>
  <si>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</si>
  <si>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</si>
  <si>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</si>
  <si>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</si>
  <si>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</si>
  <si>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</si>
  <si>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</si>
  <si>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</si>
  <si>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</si>
  <si>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</si>
  <si>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</si>
  <si>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</si>
  <si>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</si>
  <si>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</si>
  <si>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</si>
  <si>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</si>
  <si>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</si>
  <si>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</si>
  <si>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</si>
  <si>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</si>
  <si>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</si>
  <si>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</si>
  <si>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</si>
  <si>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</si>
  <si>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</si>
  <si>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</si>
  <si>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</si>
  <si>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</si>
  <si>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</si>
  <si>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</si>
  <si>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</si>
  <si>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</si>
  <si>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</si>
  <si>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</si>
  <si>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</si>
  <si>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</si>
  <si>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</si>
  <si>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</si>
  <si>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</si>
  <si>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</si>
  <si>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</si>
  <si>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</si>
  <si>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</si>
  <si>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</si>
  <si>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</si>
  <si>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</si>
  <si>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</si>
  <si>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</si>
  <si>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</si>
  <si>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</si>
  <si>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</si>
  <si>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</si>
  <si>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</si>
  <si>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</si>
  <si>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</si>
  <si>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</si>
  <si>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</si>
  <si>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</si>
  <si>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</si>
  <si>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</si>
  <si>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</si>
  <si>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</si>
  <si>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</si>
  <si>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</si>
  <si>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</si>
  <si>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</si>
  <si>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</si>
  <si>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</si>
  <si>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</si>
  <si>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</si>
  <si>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</si>
  <si>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</si>
  <si>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</si>
  <si>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</si>
  <si>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</si>
  <si>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</si>
  <si>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</si>
  <si>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</si>
  <si>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</si>
  <si>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</si>
  <si>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</si>
  <si>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</si>
  <si>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</si>
  <si>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</si>
  <si>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</si>
  <si>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</si>
  <si>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</si>
  <si>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</si>
  <si>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</si>
  <si>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</si>
  <si>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</si>
  <si>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</si>
  <si>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</si>
  <si>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</si>
  <si>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</si>
  <si>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</si>
  <si>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</si>
  <si>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</si>
  <si>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</si>
  <si>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</si>
  <si>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</si>
  <si>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</si>
  <si>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</si>
  <si>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</si>
  <si>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</si>
  <si>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</si>
  <si>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</si>
  <si>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</si>
  <si>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</si>
  <si>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</si>
  <si>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</si>
  <si>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</si>
  <si>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</si>
  <si>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</si>
  <si>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</si>
  <si>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</si>
  <si>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</si>
  <si>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</si>
  <si>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</si>
  <si>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</si>
  <si>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</si>
  <si>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</si>
  <si>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</si>
  <si>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</si>
  <si>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</si>
  <si>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</si>
  <si>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</si>
  <si>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</si>
  <si>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</si>
  <si>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</si>
  <si>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</si>
  <si>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</si>
  <si>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</si>
  <si>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</si>
  <si>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</si>
  <si>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</si>
  <si>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</si>
  <si>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</si>
  <si>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</si>
  <si>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</si>
  <si>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</si>
  <si>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</si>
  <si>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</si>
  <si>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</si>
  <si>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</si>
  <si>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</si>
  <si>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</si>
  <si>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</si>
  <si>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</si>
  <si>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</si>
  <si>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</si>
  <si>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</si>
  <si>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</si>
  <si>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</si>
  <si>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</si>
  <si>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</si>
  <si>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</si>
  <si>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</si>
  <si>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</si>
  <si>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</si>
  <si>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</si>
  <si>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</si>
  <si>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</si>
  <si>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</si>
  <si>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</si>
  <si>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</si>
  <si>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</si>
  <si>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</si>
  <si>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</si>
  <si>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</si>
  <si>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</si>
  <si>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</si>
  <si>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</si>
  <si>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</si>
  <si>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</si>
  <si>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</si>
  <si>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</si>
  <si>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</si>
  <si>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</si>
  <si>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</si>
  <si>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</si>
  <si>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</si>
  <si>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</si>
  <si>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</si>
  <si>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</si>
  <si>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</si>
  <si>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</si>
  <si>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</si>
  <si>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</si>
  <si>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</si>
  <si>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</si>
  <si>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</si>
  <si>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</si>
  <si>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</si>
  <si>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</si>
  <si>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</si>
  <si>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</si>
  <si>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</si>
  <si>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</si>
  <si>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</si>
  <si>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</si>
  <si>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</si>
  <si>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</si>
  <si>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</si>
  <si>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</si>
  <si>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</si>
  <si>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</si>
  <si>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</si>
  <si>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</si>
  <si>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</si>
  <si>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</si>
  <si>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</si>
  <si>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</si>
  <si>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</si>
  <si>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</si>
  <si>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</si>
  <si>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</si>
  <si>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</si>
  <si>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</si>
  <si>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</si>
  <si>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</si>
  <si>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</si>
  <si>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</si>
  <si>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</si>
  <si>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</si>
  <si>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</si>
  <si>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</si>
  <si>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</si>
  <si>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</si>
  <si>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</si>
  <si>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</si>
  <si>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</si>
  <si>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</si>
  <si>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</si>
  <si>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</si>
  <si>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</si>
  <si>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</si>
  <si>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</si>
  <si>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</si>
  <si>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</si>
  <si>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</si>
  <si>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</si>
  <si>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</si>
  <si>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</si>
  <si>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</si>
  <si>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</si>
  <si>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</si>
  <si>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</si>
  <si>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</si>
  <si>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</si>
  <si>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</si>
  <si>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</si>
  <si>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</si>
  <si>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</si>
  <si>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</si>
  <si>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</si>
  <si>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</si>
  <si>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</si>
  <si>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</si>
  <si>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</si>
  <si>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</si>
  <si>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</si>
  <si>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</si>
  <si>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</si>
  <si>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</si>
  <si>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</si>
  <si>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</si>
  <si>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</si>
  <si>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</si>
  <si>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</si>
  <si>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</si>
  <si>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</si>
  <si>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</si>
  <si>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</si>
  <si>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</si>
  <si>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</si>
  <si>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</si>
  <si>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</si>
  <si>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</si>
  <si>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</si>
  <si>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</si>
  <si>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</si>
  <si>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</si>
  <si>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</si>
  <si>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</si>
  <si>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</si>
  <si>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</si>
  <si>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</si>
  <si>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</si>
  <si>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</si>
  <si>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</si>
  <si>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</si>
  <si>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</si>
  <si>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</si>
  <si>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</si>
  <si>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</si>
  <si>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</si>
  <si>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</si>
  <si>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</si>
  <si>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</si>
  <si>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</si>
  <si>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</si>
  <si>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</si>
  <si>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</si>
  <si>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</si>
  <si>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</si>
  <si>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</si>
  <si>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</si>
  <si>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</si>
  <si>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</si>
  <si>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</si>
  <si>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</si>
  <si>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</si>
  <si>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</si>
  <si>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</si>
  <si>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</si>
  <si>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</si>
  <si>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</si>
  <si>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</si>
  <si>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</si>
  <si>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</si>
  <si>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</si>
  <si>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</si>
  <si>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</si>
  <si>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</si>
  <si>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</si>
  <si>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</si>
  <si>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</si>
  <si>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</si>
  <si>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</si>
  <si>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</si>
  <si>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</si>
  <si>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</si>
  <si>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</si>
  <si>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</si>
  <si>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</si>
  <si>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</si>
  <si>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</si>
  <si>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</si>
  <si>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</si>
  <si>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</si>
  <si>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</si>
  <si>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</si>
  <si>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</si>
  <si>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</si>
  <si>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</si>
  <si>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</si>
  <si>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</si>
  <si>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</si>
  <si>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</si>
  <si>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</si>
  <si>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</si>
  <si>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</si>
  <si>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</si>
  <si>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</si>
  <si>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</si>
  <si>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</si>
  <si>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</si>
  <si>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</si>
  <si>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</si>
  <si>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</si>
  <si>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</si>
  <si>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</si>
  <si>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</si>
  <si>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</si>
  <si>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</si>
  <si>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</si>
  <si>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</si>
  <si>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</si>
  <si>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</si>
  <si>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</si>
  <si>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</si>
  <si>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</si>
  <si>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</si>
  <si>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</si>
  <si>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</si>
  <si>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</si>
  <si>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</si>
  <si>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</si>
  <si>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</si>
  <si>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</si>
  <si>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</si>
  <si>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</si>
  <si>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</si>
  <si>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</si>
  <si>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</si>
  <si>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</si>
  <si>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</si>
  <si>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</si>
  <si>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</si>
  <si>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</si>
  <si>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</si>
  <si>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</si>
  <si>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</si>
  <si>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</si>
  <si>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</si>
  <si>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</si>
  <si>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</si>
  <si>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</si>
  <si>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</si>
  <si>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</si>
  <si>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</si>
  <si>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</si>
  <si>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</si>
  <si>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</si>
  <si>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</si>
  <si>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</si>
  <si>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</si>
  <si>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</si>
  <si>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</si>
  <si>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</si>
  <si>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</si>
  <si>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</si>
  <si>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</si>
  <si>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</si>
  <si>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</si>
  <si>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</si>
  <si>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</si>
  <si>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</si>
  <si>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</si>
  <si>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</si>
  <si>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</si>
  <si>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</si>
  <si>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</si>
  <si>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</si>
  <si>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</si>
  <si>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</si>
  <si>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</si>
  <si>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</si>
  <si>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</si>
  <si>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</si>
  <si>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</si>
  <si>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</si>
  <si>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</si>
  <si>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</si>
  <si>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</si>
  <si>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</si>
  <si>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</si>
  <si>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</si>
  <si>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</si>
  <si>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</si>
  <si>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</si>
  <si>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</si>
  <si>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</si>
  <si>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</si>
  <si>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</si>
  <si>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</si>
  <si>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</si>
  <si>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</si>
  <si>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</si>
  <si>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</si>
  <si>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</si>
  <si>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</si>
  <si>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</si>
  <si>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</si>
  <si>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</si>
  <si>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</si>
  <si>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</si>
  <si>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</si>
  <si>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</si>
  <si>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</si>
  <si>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</si>
  <si>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</si>
  <si>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</si>
  <si>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</si>
  <si>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</si>
  <si>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</si>
  <si>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</si>
  <si>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</si>
  <si>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</si>
  <si>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</si>
  <si>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</si>
  <si>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</si>
  <si>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</si>
  <si>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</si>
  <si>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</si>
  <si>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</si>
  <si>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</si>
  <si>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</si>
  <si>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</si>
  <si>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</si>
  <si>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</si>
  <si>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</si>
  <si>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</si>
  <si>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</si>
  <si>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</si>
  <si>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</si>
  <si>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</si>
  <si>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</si>
  <si>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</si>
  <si>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</si>
  <si>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</si>
  <si>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</si>
  <si>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</si>
  <si>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</si>
  <si>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</si>
  <si>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</si>
  <si>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</si>
  <si>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</si>
  <si>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</si>
  <si>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</si>
  <si>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</si>
  <si>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</si>
  <si>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</si>
  <si>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</si>
  <si>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</si>
  <si>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</si>
  <si>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</si>
  <si>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</si>
  <si>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</si>
  <si>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</si>
  <si>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</si>
  <si>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</si>
  <si>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</si>
  <si>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</si>
  <si>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</si>
  <si>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</si>
  <si>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</si>
  <si>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</si>
  <si>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</si>
  <si>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</si>
  <si>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</si>
  <si>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</si>
  <si>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</si>
  <si>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</si>
  <si>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</si>
  <si>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</si>
  <si>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</si>
  <si>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</si>
  <si>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</si>
  <si>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</si>
  <si>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</si>
  <si>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</si>
  <si>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</si>
  <si>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</si>
  <si>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</si>
  <si>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</si>
  <si>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</si>
  <si>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</si>
  <si>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</si>
  <si>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</si>
  <si>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</si>
  <si>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</si>
  <si>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</si>
  <si>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</si>
  <si>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</si>
  <si>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</si>
  <si>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</si>
  <si>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</si>
  <si>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</si>
  <si>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</si>
  <si>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</si>
  <si>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</si>
  <si>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</si>
  <si>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</si>
  <si>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</si>
  <si>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</si>
  <si>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</si>
  <si>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</si>
  <si>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</si>
  <si>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</si>
  <si>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</si>
  <si>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</si>
  <si>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</si>
  <si>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</si>
  <si>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</si>
  <si>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</si>
  <si>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</si>
  <si>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</si>
  <si>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</si>
  <si>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</si>
  <si>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</si>
  <si>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</si>
  <si>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</si>
  <si>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</si>
  <si>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</si>
  <si>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</si>
  <si>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</si>
  <si>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</si>
  <si>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</si>
  <si>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</si>
  <si>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</si>
  <si>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</si>
  <si>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</si>
  <si>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</si>
  <si>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</si>
  <si>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</si>
  <si>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</si>
  <si>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</si>
  <si>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</si>
  <si>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</si>
  <si>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</si>
  <si>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</si>
  <si>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</si>
  <si>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</si>
  <si>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</si>
  <si>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</si>
  <si>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</si>
  <si>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</si>
  <si>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</si>
  <si>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</si>
  <si>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</si>
  <si>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</si>
  <si>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</si>
  <si>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</si>
  <si>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</si>
  <si>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</si>
  <si>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</si>
  <si>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</si>
  <si>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</si>
  <si>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</si>
  <si>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</si>
  <si>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</si>
  <si>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</si>
  <si>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</si>
  <si>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</si>
  <si>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</si>
  <si>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</si>
  <si>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</si>
  <si>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</si>
  <si>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</si>
  <si>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</si>
  <si>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</si>
  <si>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</si>
  <si>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</si>
  <si>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</si>
  <si>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</si>
  <si>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</si>
  <si>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</si>
  <si>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</si>
  <si>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</si>
  <si>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</si>
  <si>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</si>
  <si>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</si>
  <si>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</si>
  <si>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</si>
  <si>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</si>
  <si>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</si>
  <si>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</si>
  <si>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</si>
  <si>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</si>
  <si>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</si>
  <si>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</si>
  <si>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</si>
  <si>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</si>
  <si>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</si>
  <si>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</si>
  <si>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</si>
  <si>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</si>
  <si>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</si>
  <si>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</si>
  <si>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</si>
  <si>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</si>
  <si>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</si>
  <si>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</si>
  <si>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</si>
  <si>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</si>
  <si>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</si>
  <si>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</si>
  <si>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</si>
  <si>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</si>
  <si>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</si>
  <si>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</si>
  <si>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</si>
  <si>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</si>
  <si>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</si>
  <si>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</si>
  <si>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</si>
  <si>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</si>
  <si>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</si>
  <si>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</si>
  <si>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</si>
  <si>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</si>
  <si>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</si>
  <si>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</si>
  <si>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</si>
  <si>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</si>
  <si>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</si>
  <si>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</si>
  <si>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</si>
  <si>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</si>
  <si>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</si>
  <si>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</si>
  <si>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</si>
  <si>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</si>
  <si>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</si>
  <si>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</si>
  <si>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</si>
  <si>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</si>
  <si>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</si>
  <si>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</si>
  <si>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</si>
  <si>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</si>
  <si>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</si>
  <si>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</si>
  <si>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</si>
  <si>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</si>
  <si>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</si>
  <si>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</si>
  <si>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</si>
  <si>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</si>
  <si>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</si>
  <si>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</si>
  <si>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</si>
  <si>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</si>
  <si>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</si>
  <si>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</si>
  <si>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</si>
  <si>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</si>
  <si>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</si>
  <si>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</si>
  <si>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</si>
  <si>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</si>
  <si>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</si>
  <si>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</si>
  <si>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</si>
  <si>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</si>
  <si>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</si>
  <si>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</si>
  <si>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</si>
  <si>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</si>
  <si>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</si>
  <si>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</si>
  <si>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</si>
  <si>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</si>
  <si>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</si>
  <si>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</si>
  <si>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</si>
  <si>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</si>
  <si>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</si>
  <si>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</si>
  <si>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</si>
  <si>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</si>
  <si>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</si>
  <si>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</si>
  <si>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</si>
  <si>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</si>
  <si>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</si>
  <si>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</si>
  <si>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</si>
  <si>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</si>
  <si>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</si>
  <si>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</si>
  <si>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</si>
  <si>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</si>
  <si>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</si>
  <si>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</si>
  <si>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</si>
  <si>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</si>
  <si>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</si>
  <si>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</si>
  <si>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</si>
  <si>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</si>
  <si>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</si>
  <si>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</si>
  <si>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</si>
  <si>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</si>
  <si>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</si>
  <si>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</si>
  <si>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</si>
  <si>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</si>
  <si>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</si>
  <si>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</si>
  <si>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</si>
  <si>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</si>
  <si>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</si>
  <si>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</si>
  <si>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</si>
  <si>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</si>
  <si>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</si>
  <si>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</si>
  <si>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</si>
  <si>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</si>
  <si>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</si>
  <si>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</si>
  <si>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</si>
  <si>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</si>
  <si>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</si>
  <si>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</si>
  <si>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</si>
  <si>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</si>
  <si>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</si>
  <si>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</si>
  <si>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</si>
  <si>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</si>
  <si>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</si>
  <si>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</si>
  <si>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</si>
  <si>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</si>
  <si>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</si>
  <si>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</si>
  <si>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</si>
  <si>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</si>
  <si>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</si>
  <si>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</si>
  <si>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</si>
  <si>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</si>
  <si>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</si>
  <si>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</si>
  <si>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</si>
  <si>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</si>
  <si>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</si>
  <si>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</si>
  <si>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</si>
  <si>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</si>
  <si>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</si>
  <si>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</si>
  <si>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</si>
  <si>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</si>
  <si>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</si>
  <si>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</si>
  <si>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</si>
  <si>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</si>
  <si>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</si>
  <si>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</si>
  <si>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</si>
  <si>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</si>
  <si>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</si>
  <si>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</si>
  <si>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</si>
  <si>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</si>
  <si>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</si>
  <si>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</si>
  <si>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</si>
  <si>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</si>
  <si>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</si>
  <si>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</si>
  <si>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</si>
  <si>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</si>
  <si>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</si>
  <si>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</si>
  <si>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</si>
  <si>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</si>
  <si>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</si>
  <si>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</si>
  <si>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</si>
  <si>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</si>
  <si>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</si>
  <si>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</si>
  <si>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</si>
  <si>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</si>
  <si>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</si>
  <si>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</si>
  <si>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</si>
  <si>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</si>
  <si>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</si>
  <si>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</si>
  <si>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</si>
  <si>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</si>
  <si>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</si>
  <si>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</si>
  <si>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</si>
  <si>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</si>
  <si>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</si>
  <si>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</si>
  <si>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</si>
  <si>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</si>
  <si>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</si>
  <si>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</si>
  <si>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</si>
  <si>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</si>
  <si>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</si>
  <si>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</si>
  <si>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</si>
  <si>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</si>
  <si>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</si>
  <si>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</si>
  <si>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</si>
  <si>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</si>
  <si>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</si>
  <si>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</si>
  <si>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</si>
  <si>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</si>
  <si>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</si>
  <si>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</si>
  <si>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</si>
  <si>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</si>
  <si>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</si>
  <si>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</si>
  <si>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</si>
  <si>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</si>
  <si>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</si>
  <si>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</si>
  <si>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</si>
  <si>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</si>
  <si>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</si>
  <si>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</si>
  <si>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</si>
  <si>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</si>
  <si>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</si>
  <si>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</si>
  <si>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</si>
  <si>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</si>
  <si>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</si>
  <si>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</si>
  <si>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</si>
  <si>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</si>
  <si>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</si>
  <si>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</si>
  <si>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</si>
  <si>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</si>
  <si>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</si>
  <si>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</si>
  <si>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</si>
  <si>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</si>
  <si>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</si>
  <si>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</si>
  <si>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</si>
  <si>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</si>
  <si>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</si>
  <si>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</si>
  <si>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</si>
  <si>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</si>
  <si>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</si>
  <si>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</si>
  <si>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</si>
  <si>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</si>
  <si>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</si>
  <si>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</si>
  <si>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</si>
  <si>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</si>
  <si>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</si>
  <si>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</si>
  <si>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</si>
  <si>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</si>
  <si>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</si>
  <si>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</si>
  <si>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</si>
  <si>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</si>
  <si>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</si>
  <si>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</si>
  <si>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</si>
  <si>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</si>
  <si>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</si>
  <si>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</si>
  <si>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</si>
  <si>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</si>
  <si>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</si>
  <si>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</si>
  <si>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</si>
  <si>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</si>
  <si>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</si>
  <si>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</si>
  <si>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</si>
  <si>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</si>
  <si>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</si>
  <si>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</si>
  <si>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</si>
  <si>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</si>
  <si>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</si>
  <si>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</si>
  <si>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</si>
  <si>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</si>
  <si>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</si>
  <si>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</si>
  <si>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</si>
  <si>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</si>
  <si>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</si>
  <si>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</si>
  <si>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</si>
  <si>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</si>
  <si>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</si>
  <si>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</si>
  <si>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</si>
  <si>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</si>
  <si>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</si>
  <si>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</si>
  <si>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</si>
  <si>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</si>
  <si>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</si>
  <si>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</si>
  <si>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</si>
  <si>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</si>
  <si>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</si>
  <si>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</si>
  <si>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</si>
  <si>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</si>
  <si>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</si>
  <si>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</si>
  <si>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</si>
  <si>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</si>
  <si>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</si>
  <si>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</si>
  <si>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</si>
  <si>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</si>
  <si>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</si>
  <si>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</si>
  <si>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</si>
  <si>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</si>
  <si>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</si>
  <si>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</si>
  <si>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</si>
  <si>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</si>
  <si>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</si>
  <si>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</si>
  <si>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</si>
  <si>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</si>
  <si>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</si>
  <si>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</si>
  <si>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</si>
  <si>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</si>
  <si>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</si>
  <si>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</si>
  <si>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</si>
  <si>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</si>
  <si>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</si>
  <si>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</si>
  <si>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</si>
  <si>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</si>
  <si>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</si>
  <si>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</si>
  <si>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</si>
  <si>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</si>
  <si>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</si>
  <si>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</si>
  <si>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</si>
  <si>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</si>
  <si>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</si>
  <si>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</si>
  <si>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</si>
  <si>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</si>
  <si>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</si>
  <si>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</si>
  <si>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</si>
  <si>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</si>
  <si>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</si>
  <si>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</si>
  <si>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</si>
  <si>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</si>
  <si>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</si>
  <si>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</si>
  <si>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</si>
  <si>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</si>
  <si>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</si>
  <si>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</si>
  <si>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</si>
  <si>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</si>
  <si>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</si>
  <si>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</si>
  <si>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</si>
  <si>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</si>
  <si>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</si>
  <si>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</si>
  <si>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</si>
  <si>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</si>
  <si>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</si>
  <si>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</si>
  <si>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</si>
  <si>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</si>
  <si>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</si>
  <si>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</si>
  <si>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</si>
  <si>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</si>
  <si>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</si>
  <si>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</si>
  <si>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</si>
  <si>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</si>
  <si>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</si>
  <si>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</si>
  <si>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</si>
  <si>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</si>
  <si>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</si>
  <si>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</si>
  <si>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</si>
  <si>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</si>
  <si>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</si>
  <si>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</si>
  <si>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</si>
  <si>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</si>
  <si>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</si>
  <si>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</si>
  <si>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</si>
  <si>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</si>
  <si>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</si>
  <si>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</si>
  <si>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</si>
  <si>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</si>
  <si>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</si>
  <si>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</si>
  <si>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</si>
  <si>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</si>
  <si>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</si>
  <si>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</si>
  <si>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</si>
  <si>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</si>
  <si>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</si>
  <si>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</si>
  <si>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</si>
  <si>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</si>
  <si>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</si>
  <si>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</si>
  <si>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</si>
  <si>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</si>
  <si>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</si>
  <si>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</si>
  <si>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</si>
  <si>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</si>
  <si>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</si>
  <si>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</si>
  <si>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</si>
  <si>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</si>
  <si>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</si>
  <si>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</si>
  <si>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</si>
  <si>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</si>
  <si>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</si>
  <si>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</si>
  <si>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</si>
  <si>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</si>
  <si>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</si>
  <si>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</si>
  <si>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</si>
  <si>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</si>
  <si>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</si>
  <si>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</si>
  <si>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</si>
  <si>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</si>
  <si>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</si>
  <si>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</si>
  <si>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</si>
  <si>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</si>
  <si>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</si>
  <si>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</si>
  <si>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</si>
  <si>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</si>
  <si>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</si>
  <si>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</si>
  <si>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</si>
  <si>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</si>
  <si>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</si>
  <si>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</si>
  <si>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</si>
  <si>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</si>
  <si>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</si>
  <si>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</si>
  <si>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</si>
  <si>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</si>
  <si>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</si>
  <si>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PCM-20251004-00000586</t>
  </si>
  <si>
    <t xml:space="preserve">EM team at site TS </t>
  </si>
  <si>
    <t xml:space="preserve">NO PCM </t>
  </si>
  <si>
    <t>again down EM team on the way to check need 90 mins</t>
  </si>
  <si>
    <t>PCM-20251004-00000643</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</si>
  <si>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</si>
  <si>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</si>
  <si>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</si>
  <si>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</si>
  <si>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</si>
  <si>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</si>
  <si>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</si>
  <si>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</si>
  <si>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</si>
  <si>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</si>
  <si>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</si>
  <si>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</si>
  <si>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</si>
  <si>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</si>
  <si>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</si>
  <si>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</si>
  <si>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</si>
  <si>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</si>
  <si>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</si>
  <si>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</si>
  <si>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</si>
  <si>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</si>
  <si>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</si>
  <si>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</si>
  <si>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</si>
  <si>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</si>
  <si>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</si>
  <si>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</si>
  <si>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</si>
  <si>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</si>
  <si>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</si>
  <si>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</si>
  <si>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</si>
  <si>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</si>
  <si>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</si>
  <si>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</si>
  <si>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</si>
  <si>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</si>
  <si>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</si>
  <si>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</si>
  <si>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</si>
  <si>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</si>
  <si>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</si>
  <si>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</si>
  <si>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</si>
  <si>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</si>
  <si>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</si>
  <si>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</si>
  <si>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</si>
  <si>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</si>
  <si>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</si>
  <si>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</si>
  <si>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</si>
  <si>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</si>
  <si>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</si>
  <si>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</si>
  <si>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</si>
  <si>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</si>
  <si>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</si>
  <si>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</si>
  <si>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</si>
  <si>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</si>
  <si>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</si>
  <si>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</si>
  <si>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</si>
  <si>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</si>
  <si>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</si>
  <si>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</si>
  <si>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</si>
  <si>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</si>
  <si>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</si>
  <si>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</si>
  <si>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</si>
  <si>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</si>
  <si>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</si>
  <si>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</si>
  <si>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</si>
  <si>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</si>
  <si>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</si>
  <si>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</si>
  <si>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</si>
  <si>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</si>
  <si>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</si>
  <si>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</si>
  <si>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</si>
  <si>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</si>
  <si>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PCM-20251004-00000492</t>
  </si>
  <si>
    <t xml:space="preserve">ETA 40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</si>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</sst>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5" totalsRowShown="0" headerRowDxfId="64" dataDxfId="63" headerRowBorderDxfId="61" tableBorderDxfId="62">
  <autoFilter ref="A1:L12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271.48839803240844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93" t="s">
        <v>21490</v>
      </c>
      <c r="E3" s="65" t="s">
        <v>38964</v>
      </c>
      <c r="F3" s="66">
        <v>45934.376111111109</v>
      </c>
      <c r="G3" s="67">
        <f ca="1">IFERROR(NOW()-F3,"")</f>
        <v>6.0712847225659061E-2</v>
      </c>
      <c r="H3" s="90">
        <v>45934.376111111109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1</v>
      </c>
      <c r="D4" s="93" t="s">
        <v>19993</v>
      </c>
      <c r="E4" s="65"/>
      <c r="F4" s="90">
        <v>45934.384317129632</v>
      </c>
      <c r="G4" s="67">
        <f ca="1">IFERROR(NOW()-F4,"")</f>
        <v>5.2506828702462371E-2</v>
      </c>
      <c r="H4" s="68">
        <v>45934.384317129632</v>
      </c>
      <c r="I4" s="73" t="str">
        <f>IFERROR(VLOOKUP(D4,DB!A:F,6,0),"")</f>
        <v>SCECO</v>
      </c>
      <c r="J4" s="73" t="str">
        <f>IFERROR(VLOOKUP(D4,DB!A:G,7,0),"")</f>
        <v>Dead</v>
      </c>
      <c r="K4" s="69" t="s">
        <v>38969</v>
      </c>
      <c r="L4" s="70" t="str">
        <f>IFERROR(VLOOKUP(D4,DB!A:I,9,0),"")</f>
        <v>Latis</v>
      </c>
    </row>
    <row r="5" spans="1:12" ht="15" customHeight="1">
      <c r="A5" s="63" t="s">
        <v>38970</v>
      </c>
      <c r="B5" s="73" t="str">
        <f>IFERROR(VLOOKUP(D5,DB!A:K,11,0),"")</f>
        <v>R1</v>
      </c>
      <c r="C5" s="64">
        <v>1</v>
      </c>
      <c r="D5" s="64" t="s">
        <v>14716</v>
      </c>
      <c r="E5" s="65" t="s">
        <v>38971</v>
      </c>
      <c r="F5" s="66">
        <v>45934.409930555557</v>
      </c>
      <c r="G5" s="67">
        <f ca="1">IFERROR(NOW()-F5,"")</f>
        <v>2.6893402777204756E-2</v>
      </c>
      <c r="H5" s="68">
        <v>45934.404999999999</v>
      </c>
      <c r="I5" s="73" t="str">
        <f>IFERROR(VLOOKUP(D5,DB!A:F,6,0),"")</f>
        <v>SCECO</v>
      </c>
      <c r="J5" s="73" t="str">
        <f>IFERROR(VLOOKUP(D5,DB!A:G,7,0),"")</f>
        <v>Good+Vandalized</v>
      </c>
      <c r="K5" s="69"/>
      <c r="L5" s="70" t="str">
        <f>IFERROR(VLOOKUP(D5,DB!A:I,9,0),"")</f>
        <v>Latis</v>
      </c>
    </row>
    <row r="6" spans="1:12" ht="15" customHeight="1">
      <c r="A6" s="63"/>
      <c r="B6" s="73" t="str">
        <f>IFERROR(VLOOKUP(D6,DB!A:K,11,0),"")</f>
        <v/>
      </c>
      <c r="C6" s="64"/>
      <c r="D6" s="64"/>
      <c r="E6" s="65"/>
      <c r="F6" s="66"/>
      <c r="G6" s="67">
        <f ca="1">IFERROR(NOW()-F6,"")</f>
        <v>45934.436823958335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45934.436823958335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45934.436823958335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45934.436823958335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45934.436823958335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45934.436823958335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45934.436823958335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45934.436823958335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45934.436823958335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45934.436823958335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45934.436823958335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45934.436823958335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45934.436823958335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45934.436823958335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45934.436823958335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45934.436823958335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45934.436823958335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45934.436823958335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45934.436823958335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45934.436823958335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45934.436823958335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45934.436823958335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45934.436823958335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45934.436823958335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45934.436823958335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45934.436823958335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45934.436823958335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45934.436823958335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45934.436823958335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45934.436823958335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45934.436823958335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45934.436823958335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45934.436823958335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45934.436823958335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45934.436823958335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45934.436823958335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45934.436823958335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45934.436823958335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45934.436823958335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45934.436823958335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45934.436823958335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45934.436823958335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45934.436823958335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45934.436823958335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45934.436823958335</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F33D7DC3-1266-4C56-9C3C-CD8719B0CF4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tabSelected="1"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38972</v>
      </c>
      <c r="N1" s="103" t="s">
        <v>38973</v>
      </c>
      <c r="O1" s="103" t="s">
        <v>38974</v>
      </c>
      <c r="P1" s="103" t="s">
        <v>38975</v>
      </c>
      <c r="Q1" s="103" t="s">
        <v>38976</v>
      </c>
      <c r="R1" s="103" t="s">
        <v>38977</v>
      </c>
      <c r="S1" s="103" t="s">
        <v>38978</v>
      </c>
      <c r="T1" s="103" t="s">
        <v>38979</v>
      </c>
      <c r="U1" s="103" t="s">
        <v>38980</v>
      </c>
      <c r="V1" s="103" t="s">
        <v>38981</v>
      </c>
      <c r="W1" s="103" t="s">
        <v>38982</v>
      </c>
      <c r="X1" s="103" t="s">
        <v>38983</v>
      </c>
      <c r="Y1" s="103" t="s">
        <v>38984</v>
      </c>
      <c r="Z1" s="103" t="s">
        <v>38985</v>
      </c>
      <c r="AA1" s="103" t="s">
        <v>38986</v>
      </c>
      <c r="AB1" s="103" t="s">
        <v>38987</v>
      </c>
      <c r="AC1" s="103" t="s">
        <v>38988</v>
      </c>
      <c r="AD1" s="103" t="s">
        <v>38989</v>
      </c>
      <c r="AE1" s="103" t="s">
        <v>38990</v>
      </c>
      <c r="AF1" s="103" t="s">
        <v>38991</v>
      </c>
      <c r="AG1" s="103" t="s">
        <v>38992</v>
      </c>
      <c r="AH1" s="103" t="s">
        <v>38993</v>
      </c>
      <c r="AI1" s="103" t="s">
        <v>38994</v>
      </c>
      <c r="AJ1" s="103" t="s">
        <v>38995</v>
      </c>
      <c r="AK1" s="103" t="s">
        <v>38996</v>
      </c>
      <c r="AL1" s="103" t="s">
        <v>38997</v>
      </c>
      <c r="AM1" s="103" t="s">
        <v>38998</v>
      </c>
      <c r="AN1" s="103" t="s">
        <v>38999</v>
      </c>
      <c r="AO1" s="103" t="s">
        <v>39000</v>
      </c>
      <c r="AP1" s="103" t="s">
        <v>39001</v>
      </c>
      <c r="AQ1" s="103" t="s">
        <v>39002</v>
      </c>
      <c r="AR1" s="103" t="s">
        <v>39003</v>
      </c>
      <c r="AS1" s="103" t="s">
        <v>39004</v>
      </c>
      <c r="AT1" s="103" t="s">
        <v>39005</v>
      </c>
      <c r="AU1" s="103" t="s">
        <v>39006</v>
      </c>
      <c r="AV1" s="103" t="s">
        <v>39007</v>
      </c>
      <c r="AW1" s="103" t="s">
        <v>39008</v>
      </c>
      <c r="AX1" s="103" t="s">
        <v>39009</v>
      </c>
      <c r="AY1" s="103" t="s">
        <v>39010</v>
      </c>
      <c r="AZ1" s="103" t="s">
        <v>39011</v>
      </c>
      <c r="BA1" s="103" t="s">
        <v>39012</v>
      </c>
      <c r="BB1" s="103" t="s">
        <v>39013</v>
      </c>
      <c r="BC1" s="103" t="s">
        <v>39014</v>
      </c>
      <c r="BD1" s="103" t="s">
        <v>39015</v>
      </c>
      <c r="BE1" s="103" t="s">
        <v>39016</v>
      </c>
      <c r="BF1" s="103" t="s">
        <v>39017</v>
      </c>
      <c r="BG1" s="103" t="s">
        <v>39018</v>
      </c>
      <c r="BH1" s="103" t="s">
        <v>39019</v>
      </c>
      <c r="BI1" s="103" t="s">
        <v>39020</v>
      </c>
      <c r="BJ1" s="103" t="s">
        <v>39021</v>
      </c>
      <c r="BK1" s="103" t="s">
        <v>39022</v>
      </c>
      <c r="BL1" s="103" t="s">
        <v>39023</v>
      </c>
      <c r="BM1" s="103" t="s">
        <v>39024</v>
      </c>
      <c r="BN1" s="103" t="s">
        <v>39025</v>
      </c>
      <c r="BO1" s="103" t="s">
        <v>39026</v>
      </c>
      <c r="BP1" s="103" t="s">
        <v>39027</v>
      </c>
      <c r="BQ1" s="103" t="s">
        <v>39028</v>
      </c>
      <c r="BR1" s="103" t="s">
        <v>39029</v>
      </c>
      <c r="BS1" s="103" t="s">
        <v>39030</v>
      </c>
      <c r="BT1" s="103" t="s">
        <v>39031</v>
      </c>
      <c r="BU1" s="103" t="s">
        <v>39032</v>
      </c>
      <c r="BV1" s="103" t="s">
        <v>39033</v>
      </c>
      <c r="BW1" s="103" t="s">
        <v>39034</v>
      </c>
      <c r="BX1" s="103" t="s">
        <v>39035</v>
      </c>
      <c r="BY1" s="103" t="s">
        <v>39036</v>
      </c>
      <c r="BZ1" s="103" t="s">
        <v>39037</v>
      </c>
      <c r="CA1" s="103" t="s">
        <v>39038</v>
      </c>
      <c r="CB1" s="103" t="s">
        <v>39039</v>
      </c>
      <c r="CC1" s="103" t="s">
        <v>39040</v>
      </c>
      <c r="CD1" s="103" t="s">
        <v>39041</v>
      </c>
      <c r="CE1" s="103" t="s">
        <v>39042</v>
      </c>
      <c r="CF1" s="103" t="s">
        <v>39043</v>
      </c>
      <c r="CG1" s="103" t="s">
        <v>39044</v>
      </c>
      <c r="CH1" s="103" t="s">
        <v>39045</v>
      </c>
      <c r="CI1" s="103" t="s">
        <v>39046</v>
      </c>
      <c r="CJ1" s="103" t="s">
        <v>39047</v>
      </c>
    </row>
    <row r="2" spans="1:88" s="82" customFormat="1" ht="31.5" customHeight="1">
      <c r="A2" s="75" t="s">
        <v>39048</v>
      </c>
      <c r="B2" s="75" t="s">
        <v>27</v>
      </c>
      <c r="C2" s="75">
        <v>1</v>
      </c>
      <c r="D2" s="75" t="s">
        <v>19278</v>
      </c>
      <c r="E2" s="100" t="s">
        <v>38971</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31039</v>
      </c>
      <c r="E3" s="100" t="s">
        <v>38971</v>
      </c>
      <c r="F3" s="88">
        <v>45691.651782407411</v>
      </c>
      <c r="G3" s="89">
        <f ca="1">IFERROR(NOW()-F3,"-")</f>
        <v>242.78504155092378</v>
      </c>
      <c r="H3" s="102">
        <v>45691.645879629628</v>
      </c>
      <c r="I3" s="75" t="str">
        <f>IFERROR(VLOOKUP(D3,DB!A:F,6,0),"")</f>
        <v>Generator-SG</v>
      </c>
      <c r="J3" s="75" t="str">
        <f>IFERROR(VLOOKUP(D3,DB!A:G,7,0),"")</f>
        <v>Vandalized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31078</v>
      </c>
      <c r="E4" s="88" t="s">
        <v>38964</v>
      </c>
      <c r="F4" s="88">
        <v>45806.727083333331</v>
      </c>
      <c r="G4" s="89">
        <f ca="1">IFERROR(NOW()-F4,"-")</f>
        <v>127.70974062500318</v>
      </c>
      <c r="H4" s="88">
        <v>45791.543067129627</v>
      </c>
      <c r="I4" s="75" t="str">
        <f>IFERROR(VLOOKUP(D4,DB!A:F,6,0),"")</f>
        <v>SCECO</v>
      </c>
      <c r="J4" s="75" t="str">
        <f>IFERROR(VLOOKUP(D4,DB!A:G,7,0),"")</f>
        <v>No BB Shifted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39055</v>
      </c>
      <c r="B5" s="75" t="str">
        <f>IFERROR(VLOOKUP(D5,DB!A:K,11,0),"")</f>
        <v>R2</v>
      </c>
      <c r="C5" s="75">
        <v>1</v>
      </c>
      <c r="D5" s="75" t="s">
        <v>29168</v>
      </c>
      <c r="E5" s="100" t="s">
        <v>38964</v>
      </c>
      <c r="F5" s="88">
        <v>45824.999837962961</v>
      </c>
      <c r="G5" s="89">
        <f ca="1">IFERROR(NOW()-F5,"-")</f>
        <v>109.43698599537311</v>
      </c>
      <c r="H5" s="88">
        <v>45824.993587962963</v>
      </c>
      <c r="I5" s="75" t="str">
        <f>IFERROR(VLOOKUP(D5,DB!A:F,6,0),"")</f>
        <v>Generator-SG</v>
      </c>
      <c r="J5" s="75" t="str">
        <f>IFERROR(VLOOKUP(D5,DB!A:G,7,0),"")</f>
        <v>Good</v>
      </c>
      <c r="K5" s="101" t="s">
        <v>39056</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45934.436823611111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45934.436823611111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45934.436823611111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45934.436823842596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45934.436823958335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45934.436823958335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45934.436823958335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45934.436823958335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45934.436823958335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45934.436823958335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45934.436823958335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45934.436823958335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45934.436823958335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45934.436823958335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45934.436823958335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45934.436823958335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45934.436823958335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45934.436823958335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45934.436823958335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45934.436823958335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45934.436823958335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45934.436823958335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45934.436823958335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45934.436823958335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45934.436823958335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45934.436823958335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45934.436823958335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45934.436823958335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45934.436823958335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45934.436823958335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45934.436823958335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45934.436823958335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45934.436823958335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45934.436823958335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45934.436823958335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45934.436823958335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45934.436823958335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45934.436823958335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45934.436823958335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45934.436823958335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45934.436823958335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45934.436823958335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45934.436823958335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45934.436823958335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45934.436823958335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45934.436823958335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45934.436823958335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45934.436823958335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45934.436823958335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45934.436823958335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45934.436823958335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45934.436823958335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45934.436823958335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45934.436823958335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45934.436823958335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45934.436823958335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45934.436823958335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45934.436823958335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45934.436823958335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45934.436823958335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45934.436823958335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45934.436823958335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45934.436823958335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45934.436823958335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45934.436823958335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45934.436823958335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45934.436823958335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45934.436823958335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45934.436823958335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45934.436823958335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45934.436823958335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45934.436823958335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45934.436823958335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45934.436823958335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45934.436823958335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45934.436823958335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45934.436823958335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45934.436823958335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45934.436823958335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45934.436823958335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45934.436823958335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45934.436823958335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45934.436823958335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45934.436823958335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45934.436823958335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45934.436823958335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45934.436823958335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45934.436823958335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45934.436823958335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45934.436823958335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45934.436823958335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45934.436823958335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45934.436823958335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45934.436823958335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45934.436823958335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45934.436823958335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45934.436823958335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45934.436823958335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45934.436823958335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45934.436823958335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45934.436823958335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45934.436823958335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45934.436823958335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45934.436823958335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45934.436823958335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45934.436823958335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45934.436823958335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45934.436823958335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45934.436823958335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45934.436823958335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45934.436823958335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45934.436823958335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45934.436823958335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45934.436823958335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45934.436823958335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45934.436823958335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45934.436823958335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45934.436823958335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45934.436823958335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45934.436823958335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45934.436823958335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45934.436823958335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45934.436823958335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45934.436823958335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45934.436823958335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45934.436823958335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45934.436823958335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45934.436823958335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45934.436823958335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45934.436823958335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45934.436823958335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45934.436823958335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45934.436823958335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45934.436823958335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45934.436823958335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45934.436823958335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45934.436823958335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45934.436823958335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45934.436823958335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45934.436823958335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45934.436823958335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45934.436823958335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45934.436823958335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45934.436823958335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45934.436823958335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45934.436823958335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45934.436823958335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45934.436823958335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45934.436823958335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45934.436823958335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45934.436823958335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45934.436823958335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45934.436823958335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45934.436823958335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45934.436823958335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45934.436823958335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45934.436823958335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45934.436823958335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45934.436823958335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45934.436823958335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45934.436823958335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45934.436823958335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45934.436823958335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45934.436823958335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45934.436823958335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45934.436823958335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45934.436823958335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45934.436823958335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45934.436823958335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45934.436823958335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45934.436823958335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45934.436823958335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45934.436823958335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45934.436823958335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45934.436823958335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45934.436823958335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45934.436823958335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45934.436823958335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45934.436823958335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45934.436823958335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45934.436823958335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45934.436823958335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45934.436823958335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45934.436823958335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45934.436823958335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45934.436823958335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45934.436823958335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45934.436823958335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45934.436823958335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45934.436823958335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45934.436823958335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45934.436823958335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45934.436823958335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45934.436823958335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45934.436823958335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45934.436823958335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45934.436823958335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45934.436823958335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45934.436823958335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45934.436823958335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45934.436823958335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45934.436823958335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45934.436823958335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45934.436823958335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45934.436823958335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45934.436823958335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45934.436823958335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45934.436823958335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45934.436823958335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45934.436823958335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45934.436823958335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45934.436823958335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45934.436823958335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45934.436823958335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45934.436823958335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45934.436823958335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45934.436823958335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45934.436823958335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45934.436823958335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45934.436823958335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45934.436823958335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45934.436823958335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45934.436823958335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45934.436823958335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45934.436823958335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45934.436823958335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45934.436823958335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45934.436823958335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45934.436823958335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45934.436823958335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45934.436823958335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45934.436823958335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45934.436823958335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45934.436823958335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45934.436823958335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45934.436823958335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45934.436823958335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45934.436823958335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45934.436823958335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45934.436823958335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45934.436823958335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45934.436823958335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45934.436823958335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45934.436823958335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45934.436823958335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45934.436823958335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45934.436823958335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45934.436823958335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45934.436823958335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45934.436823958335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45934.436823958335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45934.436823958335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45934.436823958335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45934.436823958335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45934.436823958335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45934.436823958335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45934.436823958335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45934.436823958335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45934.436823958335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45934.436823958335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45934.436823958335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45934.436823958335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45934.436823958335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45934.436823958335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45934.436823958335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45934.436823958335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45934.436823958335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45934.436823958335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45934.436823958335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45934.436823958335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45934.436823958335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45934.436823958335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45934.436823958335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45934.436823958335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45934.436823958335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45934.436823958335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45934.436823958335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45934.436823958335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45934.436823958335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45934.436823958335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45934.436823958335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45934.436823958335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45934.436823958335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45934.436823958335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45934.436823958335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45934.436823958335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45934.436823958335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45934.436823958335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45934.436823958335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45934.436823958335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45934.436823958335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45934.436823958335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45934.436823958335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45934.436823958335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45934.436823958335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45934.436823958335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45934.436823958335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45934.436823958335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45934.436823958335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45934.436823958335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45934.436823958335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45934.436823958335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45934.436823958335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45934.436823958335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45934.436823958335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45934.436823958335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45934.436823958335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45934.436823958335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45934.436823958335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45934.436823958335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45934.436823958335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45934.436823958335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45934.436823958335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45934.436823958335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45934.436823958335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45934.436823958335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45934.436823958335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45934.436823958335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45934.436823958335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3</v>
      </c>
      <c r="D2" s="18" t="s">
        <v>24911</v>
      </c>
      <c r="E2" s="18" t="s">
        <v>38964</v>
      </c>
      <c r="F2" s="20">
        <v>45934.34952546296</v>
      </c>
      <c r="G2" s="21">
        <f t="shared" ref="G2:G58" ca="1" si="0">IFERROR(NOW()-F2,"-")</f>
        <v>8.7298495374852791E-2</v>
      </c>
      <c r="H2" s="142">
        <v>45934.338368055556</v>
      </c>
      <c r="I2" s="19" t="str">
        <f>IFERROR(VLOOKUP(D2,DB!A:F,6,0),"")</f>
        <v>SCECO</v>
      </c>
      <c r="J2" s="18" t="str">
        <f>IFERROR(VLOOKUP(D2,DB!A:G,7,0),"")</f>
        <v>Dead</v>
      </c>
      <c r="K2" s="50" t="s">
        <v>39058</v>
      </c>
      <c r="L2" s="23" t="str">
        <f>IFERROR(VLOOKUP(D2,DB!A:I,9,0),"")</f>
        <v>Latis</v>
      </c>
    </row>
    <row r="3" spans="1:13" ht="15" customHeight="1">
      <c r="A3" s="19"/>
      <c r="B3" s="75" t="str">
        <f>IFERROR(VLOOKUP(D3,DB!A:K,11,0),"")</f>
        <v/>
      </c>
      <c r="C3" s="18"/>
      <c r="D3" s="18"/>
      <c r="E3" s="18"/>
      <c r="F3" s="20"/>
      <c r="G3" s="21">
        <f t="shared" ca="1" si="0"/>
        <v>45934.436823958335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45934.436823958335</v>
      </c>
      <c r="H4" s="22"/>
      <c r="I4" s="19" t="str">
        <f>IFERROR(VLOOKUP(D4,DB!A:F,6,0),"")</f>
        <v/>
      </c>
      <c r="J4" s="18" t="str">
        <f>IFERROR(VLOOKUP(D4,DB!A:G,7,0),"")</f>
        <v/>
      </c>
      <c r="K4" s="50"/>
      <c r="L4" s="23" t="str">
        <f>IFERROR(VLOOKUP(D4,DB!A:I,9,0),"")</f>
        <v/>
      </c>
    </row>
    <row r="5" spans="1:13" ht="15" customHeight="1">
      <c r="A5" s="19"/>
      <c r="B5" s="18" t="str">
        <f>IFERROR(VLOOKUP(#REF!,DB!A:K,11,0),"")</f>
        <v/>
      </c>
      <c r="C5" s="18"/>
      <c r="D5" s="18"/>
      <c r="E5" s="18"/>
      <c r="F5" s="20"/>
      <c r="G5" s="21">
        <f t="shared" ca="1" si="0"/>
        <v>45934.436823958335</v>
      </c>
      <c r="H5" s="22"/>
      <c r="I5" s="19" t="str">
        <f>IFERROR(VLOOKUP(#REF!,DB!A:F,6,0),"")</f>
        <v/>
      </c>
      <c r="J5" s="18" t="str">
        <f>IFERROR(VLOOKUP(#REF!,DB!A:G,7,0),"")</f>
        <v/>
      </c>
      <c r="K5" s="50"/>
      <c r="L5" s="23" t="str">
        <f>IFERROR(VLOOKUP(#REF!,DB!A:I,9,0),"")</f>
        <v/>
      </c>
    </row>
    <row r="6" spans="1:13" ht="15" customHeight="1">
      <c r="A6" s="19"/>
      <c r="B6" s="75" t="str">
        <f>IFERROR(VLOOKUP(D6,DB!A:K,11,0),"")</f>
        <v/>
      </c>
      <c r="C6" s="18"/>
      <c r="D6" s="18"/>
      <c r="E6" s="18"/>
      <c r="F6" s="20"/>
      <c r="G6" s="21">
        <f t="shared" ca="1" si="0"/>
        <v>45934.436823958335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45934.436823958335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45934.436823958335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45934.436823958335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45934.436823958335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45934.436823958335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45934.436823958335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45934.436823958335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45934.436823958335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45934.436823958335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45934.436823958335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45934.436823958335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45934.436823958335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45934.436823958335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45934.436823958335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45934.436823958335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45934.436823958335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45934.436823958335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45934.436823958335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45934.436823958335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45934.436823958335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45934.436823958335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45934.436823958335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45934.436823958335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45934.436823958335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45934.436823958335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45934.436823958335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45934.436823958335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45934.436823958335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45934.436823958335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45934.436823958335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45934.436823958335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45934.436823958335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45934.436823958335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45934.436823958335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45934.436823958335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45934.436823958335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45934.436823958335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45934.436823958335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45934.436823958335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45934.436823958335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45934.436823958335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45934.436823958335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45934.436823958335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45934.436823958335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45934.436823958335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45934.436823958335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45934.436823958335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45934.436823958335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45934.436823958335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45934.436823958335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45934.436823958335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45934.436823958335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ref="G59:G122" ca="1" si="1">IFERROR(NOW()-F59,"-")</f>
        <v>45934.436823958335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45934.436823958335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45934.436823958335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45934.436823958335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45934.436823958335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45934.436823958335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45934.436823958335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45934.436823958335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45934.436823958335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45934.436823958335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45934.436823958335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45934.436823958335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45934.436823958335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45934.436823958335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45934.436823958335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45934.436823958335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45934.436823958335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45934.436823958335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45934.436823958335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45934.436823958335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45934.436823958335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45934.436823958335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45934.436823958335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45934.436823958335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45934.436823958335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45934.436823958335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45934.436823958335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45934.436823958335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45934.436823958335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45934.436823958335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45934.436823958335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45934.436823958335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45934.436823958335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45934.436823958335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45934.436823958335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45934.436823958335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45934.436823958335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45934.436823958335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45934.436823958335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45934.436823958335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45934.436823958335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45934.436823958335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45934.436823958335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45934.436823958335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45934.436823958335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45934.436823958335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45934.436823958335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45934.436823958335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45934.436823958335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45934.436823958335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45934.436823958335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45934.436823958335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45934.436823958335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45934.436823958335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45934.436823958335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45934.436823958335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45934.436823958335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45934.436823958335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45934.436823958335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45934.436823958335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45934.436823958335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45934.436823958335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45934.436823958335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45934.436823958335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ref="G123:G186" ca="1" si="2">IFERROR(NOW()-F123,"-")</f>
        <v>45934.436823958335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45934.436823958335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45934.436823958335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45934.436823958335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45934.436823958335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45934.436823958335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45934.436823958335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45934.436823958335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45934.436823958335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45934.436823958335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45934.436823958335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45934.436823958335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45934.436823958335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45934.436823958335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45934.436823958335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45934.436823958335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45934.436823958335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45934.436823958335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45934.436823958335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45934.436823958335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45934.436823958335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45934.436823958335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45934.436823958335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45934.436823958335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45934.436823958335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45934.436823958335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45934.436823958335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45934.436823958335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45934.436823958335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45934.436823958335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45934.436823958335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45934.436823958335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45934.436823958335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45934.436823958335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45934.436823958335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45934.436823958335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45934.436823958335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45934.436823958335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45934.436823958335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45934.436823958335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45934.436823958335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45934.436823958335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45934.436823958335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45934.436823958335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45934.436823958335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45934.436823958335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45934.436823958335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45934.436823958335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45934.436823958335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45934.436823958335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45934.436823958335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45934.436823958335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45934.436823958335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45934.436823958335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45934.436823958335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45934.436823958335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45934.436823958335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45934.436823958335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45934.436823958335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45934.436823958335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45934.436823958335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45934.436823958335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45934.436823958335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45934.436823958335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ref="G187:G250" ca="1" si="3">IFERROR(NOW()-F187,"-")</f>
        <v>45934.436823958335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45934.436823958335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45934.436823958335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45934.436823958335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45934.436823958335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45934.436823958335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45934.436823958335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45934.436823958335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45934.436823958335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45934.436823958335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45934.436823958335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45934.436823958335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45934.436823958335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45934.436823958335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45934.436823958335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45934.436823958335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45934.436823958335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45934.436823958335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45934.436823958335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45934.436823958335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45934.436823958335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45934.436823958335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45934.436823958335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45934.436823958335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45934.436823958335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45934.436823958335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45934.436823958335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45934.436823958335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45934.436823958335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45934.436823958335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45934.436823958335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45934.436823958335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45934.436823958335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45934.436823958335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45934.436823958335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45934.436823958335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45934.436823958335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45934.436823958335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45934.436823958335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45934.436823958335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45934.436823958335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45934.436823958335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45934.436823958335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45934.436823958335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45934.436823958335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45934.436823958335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45934.436823958335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45934.436823958335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45934.436823958335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45934.436823958335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45934.436823958335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45934.436823958335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45934.436823958335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45934.436823958335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45934.436823958335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45934.436823958335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45934.436823958335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45934.436823958335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45934.436823958335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45934.436823958335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45934.436823958335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45934.436823958335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45934.436823958335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45934.436823958335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ref="G251:G314" ca="1" si="4">IFERROR(NOW()-F251,"-")</f>
        <v>45934.436823958335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45934.436823958335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45934.436823958335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45934.436823958335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45934.436823958335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45934.436823958335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45934.436823958335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45934.436823958335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45934.436823958335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45934.436823958335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45934.436823958335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45934.436823958335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45934.436823958335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45934.436823958335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45934.436823958335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45934.436823958335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45934.436823958335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45934.436823958335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45934.436823958335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45934.436823958335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45934.436823958335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45934.436823958335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45934.436823958335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45934.436823958335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45934.436823958335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45934.436823958335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45934.436823958335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45934.436823958335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45934.436823958335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45934.436823958335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45934.436823958335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45934.436823958335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45934.436823958335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45934.436823958335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45934.436823958335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45934.436823958335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45934.436823958335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45934.436823958335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45934.436823958335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45934.436823958335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45934.436823958335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45934.436823958335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45934.436823958335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45934.436823958335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45934.436823958335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45934.436823958335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45934.436823958335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45934.436823958335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45934.436823958335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45934.436823958335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45934.436823958335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45934.436823958335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45934.436823958335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45934.436823958335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45934.436823958335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45934.436823958335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45934.436823958335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45934.436823958335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45934.436823958335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45934.436823958335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45934.436823958335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45934.436823958335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45934.436823958335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45934.436823958335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ref="G315:G378" ca="1" si="5">IFERROR(NOW()-F315,"-")</f>
        <v>45934.436823958335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45934.436823958335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45934.436823958335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45934.436823958335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45934.436823958335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45934.436823958335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45934.436823958335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45934.436823958335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45934.436823958335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45934.436823958335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45934.436823958335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45934.436823958335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45934.436823958335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45934.436823958335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45934.436823958335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45934.436823958335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45934.436823958335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45934.436823958335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45934.436823958335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45934.436823958335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45934.436823958335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45934.436823958335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45934.436823958335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45934.436823958335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45934.436823958335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45934.436823958335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45934.436823958335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45934.436823958335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45934.436823958335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45934.436823958335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45934.436823958335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45934.436823958335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45934.436823958335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45934.436823958335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45934.436823958335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45934.436823958335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45934.436823958335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45934.436823958335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45934.436823958335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45934.436823958335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45934.436823958335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45934.436823958335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45934.436823958335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45934.436823958335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45934.436823958335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45934.436823958335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45934.436823958335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45934.436823958335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45934.436823958335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45934.436823958335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45934.436823958335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45934.436823958335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45934.436823958335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45934.436823958335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45934.436823958335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45934.436823958335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45934.436823958335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45934.436823958335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45934.436823958335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45934.436823958335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45934.436823958335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45934.436823958335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45934.436823958335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45934.436823958335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ref="G379:G442" ca="1" si="6">IFERROR(NOW()-F379,"-")</f>
        <v>45934.436823958335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45934.436823958335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45934.436823958335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45934.436823958335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45934.436823958335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45934.436823958335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45934.436823958335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45934.436823958335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45934.436823958335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45934.436823958335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45934.436823958335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45934.436823958335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45934.436823958335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45934.436823958335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45934.436823958335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45934.436823958335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45934.436823958335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45934.436823958335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45934.436823958335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45934.436823958335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45934.436823958335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45934.436823958335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45934.436823958335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45934.436823958335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45934.436823958335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45934.436823958335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45934.436823958335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45934.436823958335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45934.436823958335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45934.436823958335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45934.436823958335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45934.436823958335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45934.436823958335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45934.436823958335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45934.436823958335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45934.436823958335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45934.436823958335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45934.436823958335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45934.436823958335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45934.436823958335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45934.436823958335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45934.436823958335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45934.436823958335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45934.436823958335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45934.436823958335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45934.436823958335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45934.436823958335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45934.436823958335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45934.436823958335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45934.436823958335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45934.436823958335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45934.436823958335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45934.436823958335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45934.436823958335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45934.436823958335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45934.436823958335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45934.436823958335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45934.436823958335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45934.436823958335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45934.436823958335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45934.436823958335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45934.436823958335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45934.436823958335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45934.436823958335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ref="G443:G506" ca="1" si="7">IFERROR(NOW()-F443,"-")</f>
        <v>45934.436823958335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45934.436823958335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45934.436823958335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45934.436823958335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45934.436823958335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45934.436823958335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45934.436823958335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45934.436823958335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45934.436823958335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45934.436823958335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45934.436823958335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45934.436823958335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45934.436823958335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45934.436823958335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45934.436823958335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45934.436823958335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45934.436823958335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45934.436823958335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45934.436823958335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45934.436823958335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45934.436823958335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45934.436823958335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45934.436823958335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45934.436823958335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45934.436823958335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45934.436823958335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45934.436823958335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45934.436823958335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45934.436823958335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45934.436823958335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45934.436823958335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45934.436823958335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45934.436823958335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45934.436823958335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45934.436823958335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45934.436823958335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45934.436823958335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45934.436823958335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45934.436823958335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45934.436823958335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45934.436823958335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45934.436823958335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45934.436823958335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45934.436823958335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45934.436823958335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45934.436823958335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45934.436823958335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45934.436823958335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45934.436823958335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45934.436823958335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45934.436823958335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45934.436823958335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45934.436823958335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45934.436823958335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45934.436823958335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45934.436823958335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45934.436823958335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45934.436823958335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45934.436823958335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45934.436823958335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45934.436823958335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45934.436823958335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45934.436823958335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45934.436823958335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ref="G507:G570" ca="1" si="8">IFERROR(NOW()-F507,"-")</f>
        <v>45934.436823958335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45934.436823958335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45934.436823958335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45934.436823958335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45934.436823958335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45934.436823958335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45934.436823958335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45934.436823958335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45934.436823958335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45934.436823958335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45934.436823958335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45934.436823958335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45934.436823958335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45934.436823958335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45934.436823958335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45934.436823958335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45934.436823958335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45934.436823958335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45934.436823958335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45934.436823958335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45934.436823958335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45934.436823958335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45934.436823958335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45934.436823958335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45934.436823958335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45934.436823958335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45934.436823958335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45934.436823958335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45934.436823958335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45934.436823958335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45934.436823958335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45934.436823958335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45934.436823958335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45934.436823958335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45934.436823958335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45934.436823958335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45934.436823958335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45934.436823958335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45934.436823958335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45934.436823958335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45934.436823958335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45934.436823958335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45934.436823958335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45934.436823958335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45934.436823958335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45934.436823958335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45934.436823958335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45934.436823958335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45934.436823958335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45934.436823958335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45934.436823958335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45934.436823958335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45934.436823958335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45934.436823958335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45934.436823958335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45934.436823958335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45934.436823958335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45934.436823958335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45934.436823958335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45934.436823958335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45934.436823958335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45934.436823958335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45934.436823958335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45934.436823958335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ref="G571:G634" ca="1" si="9">IFERROR(NOW()-F571,"-")</f>
        <v>45934.436823958335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45934.436823958335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45934.436823958335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45934.436823958335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45934.436823958335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45934.436823958335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45934.436823958335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45934.436823958335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45934.436823958335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45934.436823958335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45934.436823958335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45934.436823958335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45934.436823958335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45934.436823958335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45934.436823958335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45934.436823958335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45934.436823958335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45934.436823958335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45934.436823958335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45934.436823958335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45934.436823958335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45934.436823958335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45934.436823958335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45934.436823958335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45934.436823958335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45934.436823958335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45934.436823958335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45934.436823958335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45934.436823958335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45934.436823958335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45934.436823958335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45934.436823958335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45934.436823958335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45934.436823958335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45934.436823958335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45934.436823958335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45934.436823958335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45934.436823958335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45934.436823958335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45934.436823958335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45934.436823958335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45934.436823958335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45934.436823958335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45934.436823958335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45934.436823958335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45934.436823958335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45934.436823958335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45934.436823958335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45934.436823958335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45934.436823958335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45934.436823958335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45934.436823958335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45934.436823958335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45934.436823958335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45934.436823958335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45934.436823958335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45934.436823958335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45934.436823958335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45934.436823958335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45934.436823958335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45934.436823958335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45934.436823958335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45934.436823958335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45934.436823958335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ref="G635:G698" ca="1" si="10">IFERROR(NOW()-F635,"-")</f>
        <v>45934.436823958335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45934.436823958335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45934.436823958335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45934.436823958335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45934.436823958335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45934.436823958335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45934.436823958335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45934.436823958335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45934.436823958335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45934.436823958335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45934.436823958335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45934.436823958335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45934.436823958335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45934.436823958335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45934.436823958335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45934.436823958335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45934.436823958335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45934.436823958335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45934.436823958335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45934.436823958335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45934.436823958335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45934.436823958335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45934.436823958335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45934.436823958335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45934.436823958335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45934.436823958335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45934.436823958335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45934.436823958335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45934.436823958335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45934.436823958335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45934.436823958335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45934.436823958335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45934.436823958335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45934.436823958335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45934.436823958335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45934.436823958335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45934.436823958335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45934.436823958335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45934.436823958335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45934.436823958335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45934.436823958335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45934.436823958335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45934.436823958335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45934.436823958335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45934.436823958335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45934.436823958335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45934.436823958335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45934.436823958335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45934.436823958335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45934.436823958335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45934.436823958335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45934.436823958335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45934.436823958335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45934.436823958335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45934.436823958335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45934.436823958335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45934.436823958335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45934.436823958335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45934.436823958335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45934.436823958335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45934.436823958335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45934.436823958335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45934.436823958335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45934.436823958335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ref="G699:G762" ca="1" si="11">IFERROR(NOW()-F699,"-")</f>
        <v>45934.436823958335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45934.436823958335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45934.436823958335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45934.436823958335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45934.436823958335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45934.436823958335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45934.436823958335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45934.436823958335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45934.436823958335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45934.436823958335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45934.436823958335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45934.436823958335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45934.436823958335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45934.436823958335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45934.436823958335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45934.436823958335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45934.436823958335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45934.436823958335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45934.436823958335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45934.436823958335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45934.436823958335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45934.436823958335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45934.436823958335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45934.436823958335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45934.436823958335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45934.436823958335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45934.436823958335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45934.436823958335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45934.436823958335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45934.436823958335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45934.436823958335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45934.436823958335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45934.436823958335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45934.436823958335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45934.436823958335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45934.436823958335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45934.436823958335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45934.436823958335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45934.436823958335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45934.436823958335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45934.436823958335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45934.436823958335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45934.436823958335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45934.436823958335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45934.436823958335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45934.436823958335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45934.436823958335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45934.436823958335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45934.436823958335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45934.436823958335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45934.436823958335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45934.436823958335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45934.436823958335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45934.436823958335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45934.436823958335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45934.436823958335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45934.436823958335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45934.436823958335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45934.436823958335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45934.436823958335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45934.436823958335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45934.436823958335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45934.436823958335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45934.436823958335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ref="G763:G826" ca="1" si="12">IFERROR(NOW()-F763,"-")</f>
        <v>45934.436823958335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45934.436823958335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45934.436823958335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45934.436823958335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45934.436823958335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45934.436823958335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45934.436823958335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45934.436823958335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45934.436823958335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45934.436823958335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45934.436823958335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45934.436823958335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45934.436823958335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45934.436823958335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45934.436823958335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45934.436823958335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45934.436823958335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45934.436823958335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45934.436823958335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45934.436823958335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45934.436823958335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45934.436823958335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45934.436823958335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45934.436823958335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45934.436823958335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45934.436823958335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45934.436823958335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45934.436823958335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45934.436823958335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45934.436823958335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45934.436823958335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45934.436823958335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45934.436823958335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45934.436823958335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45934.436823958335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45934.436823958335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45934.436823958335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45934.436823958335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45934.436823958335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45934.436823958335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45934.436823958335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45934.436823958335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45934.436823958335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45934.436823958335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45934.436823958335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45934.436823958335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45934.436823958335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45934.436823958335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45934.436823958335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45934.436823958335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45934.436823958335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45934.436823958335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45934.436823958335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45934.436823958335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45934.436823958335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45934.436823958335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45934.436823958335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45934.436823958335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45934.436823958335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45934.436823958335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45934.436823958335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45934.436823958335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45934.436823958335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45934.436823958335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ref="G827:G890" ca="1" si="13">IFERROR(NOW()-F827,"-")</f>
        <v>45934.436823958335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45934.436823958335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45934.436823958335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45934.436823958335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45934.436823958335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45934.436823958335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45934.436823958335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45934.436823958335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45934.436823958335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45934.436823958335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45934.436823958335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45934.436823958335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45934.436823958335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45934.436823958335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45934.436823958335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45934.436823958335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45934.436823958335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45934.436823958335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45934.436823958335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45934.436823958335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45934.436823958335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45934.436823958335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45934.436823958335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45934.436823958335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45934.436823958335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45934.436823958335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45934.436823958335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45934.436823958335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45934.436823958335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45934.436823958335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45934.436823958335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45934.436823958335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45934.436823958335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45934.436823958335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45934.436823958335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45934.436823958335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45934.436823958335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45934.436823958335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45934.436823958335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45934.436823958335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45934.436823958335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45934.436823958335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45934.436823958335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45934.436823958335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45934.436823958335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45934.436823958335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45934.436823958335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45934.436823958335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45934.436823958335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45934.436823958335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45934.436823958335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45934.436823958335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45934.436823958335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45934.436823958335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45934.436823958335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45934.436823958335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45934.436823958335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45934.436823958335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45934.436823958335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45934.436823958335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45934.436823958335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45934.436823958335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45934.436823958335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45934.436823958335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ref="G891:G954" ca="1" si="14">IFERROR(NOW()-F891,"-")</f>
        <v>45934.436823958335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45934.436823958335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45934.436823958335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45934.436823958335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45934.436823958335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45934.436823958335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45934.436823958335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45934.436823958335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45934.436823958335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45934.436823958335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45934.436823958335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45934.436823958335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45934.436823958335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45934.436823958335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45934.436823958335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45934.436823958335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45934.436823958335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45934.436823958335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45934.436823958335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45934.436823958335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45934.436823958335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45934.436823958335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45934.436823958335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45934.436823958335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45934.436823958335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45934.436823958335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45934.436823958335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45934.436823958335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45934.436823958335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45934.436823958335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45934.436823958335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45934.436823958335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45934.436823958335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45934.436823958335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45934.436823958335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45934.436823958335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45934.436823958335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45934.436823958335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45934.436823958335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45934.436823958335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45934.436823958335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45934.436823958335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45934.436823958335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45934.436823958335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45934.436823958335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45934.436823958335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45934.436823958335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45934.436823958335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45934.436823958335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45934.436823958335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45934.436823958335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45934.436823958335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45934.436823958335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45934.436823958335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45934.436823958335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45934.436823958335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45934.436823958335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45934.436823958335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45934.436823958335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45934.436823958335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45934.436823958335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45934.436823958335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45934.436823958335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45934.436823958335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ref="G955:G1018" ca="1" si="15">IFERROR(NOW()-F955,"-")</f>
        <v>45934.436823958335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45934.436823958335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45934.436823958335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45934.436823958335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45934.436823958335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45934.436823958335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45934.436823958335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45934.436823958335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45934.436823958335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45934.436823958335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45934.436823958335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45934.436823958335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45934.436823958335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45934.436823958335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45934.436823958335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45934.436823958335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45934.436823958335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45934.436823958335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45934.436823958335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45934.436823958335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45934.436823958335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45934.436823958335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45934.436823958335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45934.436823958335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45934.436823958335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45934.436823958335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45934.436823958335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45934.436823958335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45934.436823958335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45934.436823958335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45934.436823958335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45934.436823958335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45934.436823958335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45934.436823958335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45934.436823958335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45934.436823958335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45934.436823958335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45934.436823958335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45934.436823958335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45934.436823958335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45934.436823958335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45934.436823958335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45934.436823958335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45934.436823958335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45934.436823958335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45934.436823958335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45934.436823958335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45934.436823958335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45934.436823958335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45934.436823958335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45934.436823958335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45934.436823958335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45934.436823958335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45934.436823958335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45934.436823958335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45934.436823958335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45934.436823958335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45934.436823958335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45934.436823958335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45934.436823958335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45934.436823958335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45934.436823958335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45934.436823958335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45934.436823958335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ref="G1019:G1082" ca="1" si="16">IFERROR(NOW()-F1019,"-")</f>
        <v>45934.436823958335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45934.436823958335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45934.436823958335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45934.436823958335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45934.436823958335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45934.436823958335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45934.436823958335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45934.436823958335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45934.436823958335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45934.436823958335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45934.436823958335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45934.436823958335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45934.436823958335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45934.436823958335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45934.436823958335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45934.436823958335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45934.436823958335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45934.436823958335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45934.436823958335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45934.436823958335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45934.436823958335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45934.436823958335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45934.436823958335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45934.436823958335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45934.436823958335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45934.436823958335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45934.436823958335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45934.436823958335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45934.436823958335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45934.436823958335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45934.436823958335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45934.436823958335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45934.436823958335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45934.436823958335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45934.436823958335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45934.436823958335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45934.436823958335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45934.436823958335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45934.436823958335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45934.436823958335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45934.436823958335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45934.436823958335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45934.436823958335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45934.436823958335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45934.436823958335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45934.436823958335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45934.436823958335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45934.436823958335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45934.436823958335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45934.436823958335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45934.436823958335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45934.436823958335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45934.436823958335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45934.436823958335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45934.436823958335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45934.436823958335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45934.436823958335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45934.436823958335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45934.436823958335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45934.436823958335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45934.436823958335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45934.436823958335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45934.436823958335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45934.436823958335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ref="G1083:G1146" ca="1" si="17">IFERROR(NOW()-F1083,"-")</f>
        <v>45934.436823958335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45934.436823958335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45934.436823958335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45934.436823958335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45934.436823958335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45934.436823958335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45934.436823958335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45934.436823958335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45934.436823958335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45934.436823958335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45934.436823958335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45934.436823958335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45934.436823958335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45934.436823958335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45934.436823958335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45934.436823958335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45934.436823958335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45934.436823958335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45934.436823958335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45934.436823958335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45934.436823958335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45934.436823958335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45934.436823958335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45934.436823958335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45934.436823958335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45934.436823958335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45934.436823958335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45934.436823958335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45934.436823958335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45934.436823958335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45934.436823958335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45934.436823958335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45934.436823958335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45934.436823958335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45934.436823958335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45934.436823958335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45934.436823958335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45934.436823958335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45934.436823958335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45934.436823958335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45934.436823958335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45934.436823958335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45934.436823958335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45934.436823958335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45934.436823958335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45934.436823958335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45934.436823958335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45934.436823958335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45934.436823958335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45934.436823958335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45934.436823958335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45934.436823958335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45934.436823958335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45934.436823958335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45934.436823958335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45934.436823958335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45934.436823958335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45934.436823958335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45934.436823958335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45934.436823958335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45934.436823958335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45934.436823958335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45934.436823958335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45934.436823958335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ref="G1147:G1210" ca="1" si="18">IFERROR(NOW()-F1147,"-")</f>
        <v>45934.436823958335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45934.436823958335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45934.436823958335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45934.436823958335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45934.436823958335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45934.436823958335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45934.436823958335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45934.436823958335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45934.436823958335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45934.436823958335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45934.436823958335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45934.436823958335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45934.436823958335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45934.436823958335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45934.436823958335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45934.436823958335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45934.436823958335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45934.436823958335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45934.436823958335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45934.436823958335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45934.436823958335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45934.436823958335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45934.436823958335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45934.436823958335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45934.436823958335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45934.436823958335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45934.436823958335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45934.436823958335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45934.436823958335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45934.436823958335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45934.436823958335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45934.436823958335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45934.436823958335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45934.436823958335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45934.436823958335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45934.436823958335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45934.436823958335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45934.436823958335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45934.436823958335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45934.436823958335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45934.436823958335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45934.436823958335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45934.436823958335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45934.436823958335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45934.436823958335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45934.436823958335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45934.436823958335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45934.436823958335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45934.436823958335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45934.436823958335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45934.436823958335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45934.436823958335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45934.436823958335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45934.436823958335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45934.436823958335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45934.436823958335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45934.436823958335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45934.436823958335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45934.436823958335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45934.436823958335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45934.436823958335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45934.436823958335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45934.436823958335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45934.436823958335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ref="G1211:G1225" ca="1" si="19">IFERROR(NOW()-F1211,"-")</f>
        <v>45934.436823958335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45934.436823958335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45934.436823958335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45934.436823958335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45934.436823958335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45934.436823958335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45934.436823958335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45934.436823958335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45934.436823958335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45934.436823958335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45934.436823958335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45934.436823958335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45934.436823958335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45934.436823958335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45934.436823958335</v>
      </c>
      <c r="H1225" s="22"/>
      <c r="I1225" s="19" t="str">
        <f>IFERROR(VLOOKUP(D1225,DB!A:F,6,0),"")</f>
        <v/>
      </c>
      <c r="J1225" s="18" t="str">
        <f>IFERROR(VLOOKUP(D1225,DB!A:G,7,0),"")</f>
        <v/>
      </c>
      <c r="K1225" s="50"/>
      <c r="L1225" s="23" t="str">
        <f>IFERROR(VLOOKUP(D1225,DB!A:I,9,0),"")</f>
        <v/>
      </c>
    </row>
  </sheetData>
  <dataValidations count="2">
    <dataValidation allowBlank="1" showInputMessage="1" showErrorMessage="1" sqref="E1" xr:uid="{5914219A-CB83-432D-936A-CC0CB6F3982A}"/>
    <dataValidation type="list" allowBlank="1" showInputMessage="1" showErrorMessage="1" sqref="E2:E12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230.95610636573838</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3.5465461805579253</v>
      </c>
      <c r="H3" s="113">
        <v>45930.847372685188</v>
      </c>
      <c r="I3" s="110" t="str">
        <f>IFERROR(VLOOKUP(D3,DB!A:F,6,0),"")</f>
        <v>SCECO</v>
      </c>
      <c r="J3" s="110" t="str">
        <f>IFERROR(VLOOKUP(D3,DB!A:G,7,0),"")</f>
        <v>In progress</v>
      </c>
      <c r="K3" s="115" t="s">
        <v>39063</v>
      </c>
      <c r="L3" s="107" t="str">
        <f>IFERROR(VLOOKUP(D3,DB!A:I,9,0),"")</f>
        <v>Latis</v>
      </c>
    </row>
    <row r="4" spans="1:16" ht="15" customHeight="1">
      <c r="A4" s="110"/>
      <c r="B4" s="110" t="str">
        <f>IFERROR(VLOOKUP(D4,DB!A:K,11,0),"")</f>
        <v/>
      </c>
      <c r="C4" s="111"/>
      <c r="D4" s="107"/>
      <c r="E4" s="112"/>
      <c r="F4" s="113"/>
      <c r="G4" s="114">
        <f ca="1">IFERROR(NOW()-F4,"")</f>
        <v>45934.436823611111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45934.436823611111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45934.436823611111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45934.436823611111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45934.436823611111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45934.436823611111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45934.436823611111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45934.436823611111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45934.436823611111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45934.436823611111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45934.436823611111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45934.436823611111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45934.436823611111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45934.436823611111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45934.436823611111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45934.436823611111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45934.436823611111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45934.436823611111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45934.436823611111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45934.436823611111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45934.436823611111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45934.436823611111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45934.436823611111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45934.436823611111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45934.436823611111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45934.436823611111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45934.436823611111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45934.436823611111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45934.436823958335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45934.436823958335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45934.436823958335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45934.436823958335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45934.436823958335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45934.436823958335</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42.60476377314626</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38971</v>
      </c>
      <c r="F3" s="38">
        <v>45926.188877314817</v>
      </c>
      <c r="G3" s="39">
        <f ca="1">IFERROR(NOW()-F3,"-")</f>
        <v>8.2479466435179347</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45934.436823958335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45934.436823958335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45934.436823958335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45934.436823958335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45934.436823958335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45934.436823958335</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45934.436823958335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45934.436823958335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45934.436823958335</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45934.436823958335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45934.436823958335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45934.436823958335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45934.436823958335</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45934.436823958335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45934.436823958335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45934.436823958335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45934.436823958335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45934.436823958335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45934.436823958335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45934.436823958335</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45934.436823958335</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45934.436823958335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45934.436823958335</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45934.436823958335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45934.436823958335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45934.436823958335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45934.436823958335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45934.436823958335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45934.436823958335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45934.436823958335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45934.436823958335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45934.436823958335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45934.436823958335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45934.436823958335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45934.436823958335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45934.436823958335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45934.436823958335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45934.436823958335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45934.436823958335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45934.436823958335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45934.436823958335</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45934.436823958335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45934.436823958335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45934.436823958335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45934.436823958335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45934.436823958335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45934.436823958335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45934.436823958335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45934.436823958335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45934.436823958335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45934.436823958335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45934.436823958335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45934.436823958335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45934.436823958335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45934.436823958335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45934.436823958335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45934.436823958335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45934.436823958335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45934.436823958335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45934.436823958335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45934.436823958335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45934.436823958335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45934.436823958335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45934.436823958335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45934.436823958335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45934.436823958335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45934.436823958335</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45934.436823958335</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45934.436823958335</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45934.436823958335</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45934.436823958335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45934.436823958335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45934.436823958335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45934.436823958335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45934.436823958335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45934.436823958335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45934.436823958335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45934.436823958335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45934.436823958335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45934.436823958335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45934.436823958335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45934.436823958335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45934.436823958335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45934.436823958335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45934.436823958335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45934.436823958335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45934.436823958335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45934.436823958335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45934.436823958335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45934.436823958335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45934.436823958335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45934.436823958335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45934.436823958335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45934.436823958335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45934.436823958335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45934.436823958335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45934.436823958335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45934.436823958335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45934.436823958335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45934.436823958335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45934.436823958335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45934.436823958335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45934.436823958335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45934.436823958335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45934.436823958335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45934.436823958335</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45934.436823958335</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45934.436823958335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45934.436823958335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45934.436823958335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45934.436823958335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45934.436823958335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45934.436823958335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45934.436823958335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45934.436823958335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45934.436823958335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45934.436823958335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45934.436823958335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45934.436823958335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45934.436823958335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45934.436823958335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45934.436823958335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45934.436823958335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45934.436823958335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45934.436823958335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45934.436823958335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45934.436823958335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45934.436823958335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45934.436823958335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45934.436823958335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45934.436823958335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45934.436823958335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45934.436823958335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45934.436823958335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45934.436823958335</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45934.436823958335</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45934.436823958335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45934.436823958335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45934.436823958335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45934.436823958335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45934.436823958335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45934.436823958335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45934.436823958335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45934.436823958335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45934.436823958335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45934.436823958335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45934.436823958335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45934.436823958335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45934.436823958335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45934.436823958335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45934.436823958335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45934.436823958335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45934.436823958335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45934.436823958335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45934.436823958335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45934.436823958335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45934.436823958335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45934.436823958335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45934.436823958335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45934.436823958335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45934.436823958335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45934.436823958335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45934.436823958335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45934.436823958335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45934.436823958335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45934.436823958335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45934.436823958335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45934.436823958335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45934.436823958335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45934.436823958335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45934.436823958335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45934.436823958335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45934.436823958335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45934.436823958335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45934.436823958335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45934.436823958335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45934.436823958335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45934.436823958335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45934.436823958335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45934.436823958335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45934.436823958335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45934.436823958335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45934.436823958335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45934.436823958335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45934.436823958335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45934.436823958335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45934.436823958335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45934.436823958335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45934.436823958335</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45934.436823958335</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7"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45933.880972222221</v>
      </c>
      <c r="G2" s="139">
        <f ca="1">IFERROR(NOW()-F2,"-")</f>
        <v>0.55585138889000518</v>
      </c>
      <c r="H2" s="140">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7.663976388888841</v>
      </c>
      <c r="H3" s="140">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1.6181777777746902</v>
      </c>
      <c r="H4" s="140">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38964</v>
      </c>
      <c r="F5" s="140">
        <v>45933.705324074072</v>
      </c>
      <c r="G5" s="139">
        <f ca="1">IFERROR(NOW()-F5,"-")</f>
        <v>0.73149988426303025</v>
      </c>
      <c r="H5" s="140">
        <v>45933.228229166663</v>
      </c>
      <c r="I5" s="137" t="str">
        <f>IFERROR(VLOOKUP(D5,DB!A:F,6,0),"")</f>
        <v>SCECO</v>
      </c>
      <c r="J5" s="137" t="str">
        <f>IFERROR(VLOOKUP(D5,DB!A:G,7,0),"")</f>
        <v>Weak</v>
      </c>
      <c r="K5" s="137" t="s">
        <v>39074</v>
      </c>
      <c r="L5" s="137" t="str">
        <f>IFERROR(VLOOKUP(D5,DB!A:I,9,0),"")</f>
        <v>Latis</v>
      </c>
    </row>
    <row r="6" spans="1:16383" ht="31.5" customHeight="1">
      <c r="A6" s="121"/>
      <c r="B6" s="137" t="str">
        <f>IFERROR(VLOOKUP(D6,DB!A:K,11,0),"")</f>
        <v>R6</v>
      </c>
      <c r="C6" s="137"/>
      <c r="D6" s="137" t="s">
        <v>33155</v>
      </c>
      <c r="E6" s="137"/>
      <c r="F6" s="137"/>
      <c r="G6" s="139">
        <f ca="1">IFERROR(NOW()-F6,"-")</f>
        <v>45934.436823611111</v>
      </c>
      <c r="H6" s="137"/>
      <c r="I6" s="137" t="str">
        <f>IFERROR(VLOOKUP(D6,DB!A:F,6,0),"")</f>
        <v>SCECO</v>
      </c>
      <c r="J6" s="137" t="str">
        <f>IFERROR(VLOOKUP(D6,DB!A:G,7,0),"")</f>
        <v>Dead</v>
      </c>
      <c r="K6" s="137"/>
      <c r="L6" s="137" t="str">
        <f>IFERROR(VLOOKUP(D6,DB!A:I,9,0),"")</f>
        <v>Latis</v>
      </c>
      <c r="M6" s="137"/>
    </row>
    <row r="7" spans="1:16383" ht="31.5" customHeight="1">
      <c r="A7" s="121"/>
      <c r="B7" s="137" t="str">
        <f>IFERROR(VLOOKUP(D7,DB!A:K,11,0),"")</f>
        <v>R6</v>
      </c>
      <c r="C7" s="137"/>
      <c r="D7" s="137" t="s">
        <v>32989</v>
      </c>
      <c r="E7" s="137"/>
      <c r="F7" s="137"/>
      <c r="G7" s="139">
        <f ca="1">IFERROR(NOW()-F7,"-")</f>
        <v>45934.436823611111</v>
      </c>
      <c r="H7" s="137"/>
      <c r="I7" s="137" t="str">
        <f>IFERROR(VLOOKUP(D7,DB!A:F,6,0),"")</f>
        <v>SCECO</v>
      </c>
      <c r="J7" s="137" t="str">
        <f>IFERROR(VLOOKUP(D7,DB!A:G,7,0),"")</f>
        <v>Good</v>
      </c>
      <c r="K7" s="137"/>
      <c r="L7" s="137" t="str">
        <f>IFERROR(VLOOKUP(D7,DB!A:I,9,0),"")</f>
        <v>Latis</v>
      </c>
      <c r="M7" s="137"/>
    </row>
    <row r="8" spans="1:16383" ht="31.5" customHeight="1">
      <c r="A8" s="121"/>
      <c r="B8" s="137" t="str">
        <f>IFERROR(VLOOKUP(D8,DB!A:K,11,0),"")</f>
        <v>R6</v>
      </c>
      <c r="C8" s="137"/>
      <c r="D8" s="137" t="s">
        <v>33583</v>
      </c>
      <c r="E8" s="137"/>
      <c r="F8" s="137"/>
      <c r="G8" s="139">
        <f ca="1">IFERROR(NOW()-F8,"-")</f>
        <v>45934.436823611111</v>
      </c>
      <c r="H8" s="137"/>
      <c r="I8" s="137" t="str">
        <f>IFERROR(VLOOKUP(D8,DB!A:F,6,0),"")</f>
        <v>SCECO</v>
      </c>
      <c r="J8" s="137" t="str">
        <f>IFERROR(VLOOKUP(D8,DB!A:G,7,0),"")</f>
        <v>Good</v>
      </c>
      <c r="K8" s="137"/>
      <c r="L8" s="137" t="str">
        <f>IFERROR(VLOOKUP(D8,DB!A:I,9,0),"")</f>
        <v>Latis</v>
      </c>
      <c r="M8" s="137"/>
    </row>
    <row r="9" spans="1:16383" ht="31.5" customHeight="1">
      <c r="A9" s="121"/>
      <c r="B9" s="137" t="str">
        <f>IFERROR(VLOOKUP(D9,DB!A:K,11,0),"")</f>
        <v/>
      </c>
      <c r="C9" s="137"/>
      <c r="D9" s="137"/>
      <c r="E9" s="137"/>
      <c r="F9" s="137"/>
      <c r="G9" s="139">
        <f ca="1">IFERROR(NOW()-F9,"-")</f>
        <v>45934.436823611111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45934.436823611111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45934.436823958335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45934.436823958335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45934.436823958335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45934.436823958335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45934.436823958335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45934.436823958335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45934.436823958335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45934.436823958335</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45934.436823958335</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45934.436823958335</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45934.436823958335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45934.436823958335</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45934.436823958335</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45934.436823958335</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45934.436823958335</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45934.436823958335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45934.436823958335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45934.436823958335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45934.436823958335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45934.436823958335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45934.436823958335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45934.436823958335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45934.436823958335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45934.436823958335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45934.436823958335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45934.436823958335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45934.436823958335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45934.436823958335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45934.436823958335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45934.436823958335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45934.436823958335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45934.436823958335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45934.436823958335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45934.436823958335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45934.436823958335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45934.436823958335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45934.436823958335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45934.436823958335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45934.436823958335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45934.436823958335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45934.436823958335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45934.436823958335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45934.436823958335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45934.436823958335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45934.436823958335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45934.436823958335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45934.436823958335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45934.436823958335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45934.436823958335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45934.436823958335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45934.436823958335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45934.436823958335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45934.436823958335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45934.436823958335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45934.436823958335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45934.436823958335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45934.436823958335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45934.436823958335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45934.436823958335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45934.436823958335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45934.436823958335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45934.436823958335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45934.436823958335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45934.436823958335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45934.436823958335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45934.436823958335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45934.436823958335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45934.436823958335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45934.436823958335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45934.436823958335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45934.436823958335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45934.436823958335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45934.436823958335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45934.436823958335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45934.436823958335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45934.436823958335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45934.436823958335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45934.436823958335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45934.436823958335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45934.436823958335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45934.436823958335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45934.436823958335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45934.436823958335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45934.436823958335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45934.436823958335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45934.436823958335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45934.436823958335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45934.436823958335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45934.436823958335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45934.436823958335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45934.436823958335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45934.436823958335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45934.436823958335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45934.436823958335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45934.436823958335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45934.436823958335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45934.436823958335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45934.436823958335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45934.436823958335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45934.436823958335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45934.436823958335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45934.436823958335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45934.436823958335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45934.436823958335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45934.436823958335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45934.436823958335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45934.436823958335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45934.436823958335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45934.436823958335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45934.436823958335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45934.436823958335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45934.436823958335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45934.436823958335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45934.436823958335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45934.436823958335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45934.436823958335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45934.436823958335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45934.436823958335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45934.436823958335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45934.436823958335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45934.436823958335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45934.436823958335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45934.436823958335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45934.436823958335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45934.436823958335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45934.436823958335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45934.436823958335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45934.436823958335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45934.436823958335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45934.436823958335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45934.436823958335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45934.436823958335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45934.436823958335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45934.436823958335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45934.436823958335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45934.436823958335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45934.436823958335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45934.436823958335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45934.436823958335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45934.436823958335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45934.436823958335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45934.436823958335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45934.436823958335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45934.436823958335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45934.436823958335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45934.436823958335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45934.436823958335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45934.436823958335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45934.436823958335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45934.436823958335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45934.436823958335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45934.436823958335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45934.436823958335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45934.436823958335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45934.436823958335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45934.436823958335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45934.436823958335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45934.436823958335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45934.436823958335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45934.436823958335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45934.436823958335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45934.436823958335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45934.436823958335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45934.436823958335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45934.436823958335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45934.436823958335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45934.436823958335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45934.436823958335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45934.436823958335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45934.436823958335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45934.436823958335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45934.436823958335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45934.436823958335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45934.436823958335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45934.436823958335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45934.436823958335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45934.436823958335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45934.436823958335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45934.436823958335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45934.436823958335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45934.436823958335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45934.436823958335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45934.436823958335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45934.436823958335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45934.436823958335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45934.436823958335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45934.436823958335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45934.436823958335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45934.436823958335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45934.436823958335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45934.436823958335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45934.436823958335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45934.436823958335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45934.436823958335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45934.436823958335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45934.436823958335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45934.436823958335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45934.436823958335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45934.436823958335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45934.436823958335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45934.436823958335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45934.436823958335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45934.436823958335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45934.436823958335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45934.436823958335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45934.436823958335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45934.436823958335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45934.436823958335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45934.436823958335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45934.436823958335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45934.436823958335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45934.436823958335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45934.436823958335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45934.436823958335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45934.436823958335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45934.436823958335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45934.436823958335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45934.436823958335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45934.436823958335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45934.436823958335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45934.436823958335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45934.436823958335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45934.436823958335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45934.436823958335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45934.436823958335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45934.436823958335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45934.436823958335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45934.436823958335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45934.436823958335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45934.436823958335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45934.436823958335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45934.436823958335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45934.436823958335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45934.436823958335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45934.436823958335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45934.436823958335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45934.436823958335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45934.436823958335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45934.436823958335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45934.436823958335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45934.436823958335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45934.436823958335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45934.436823958335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45934.436823958335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45934.436823958335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45934.436823958335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45934.436823958335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45934.436823958335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45934.436823958335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45934.436823958335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45934.436823958335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45934.436823958335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45934.436823958335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45934.436823958335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45934.436823958335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45934.436823958335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45934.436823958335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45934.436823958335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45934.436823958335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45934.436823958335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45934.436823958335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45934.436823958335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45934.436823958335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45934.436823958335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45934.436823958335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45934.436823958335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45934.436823958335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45934.436823958335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45934.436823958335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45934.436823958335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45934.436823958335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45934.436823958335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45934.436823958335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45934.436823958335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45934.436823958335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45934.436823958335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45934.436823958335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45934.436823958335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45934.436823958335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45934.436823958335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45934.436823958335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45934.436823958335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45934.436823958335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45934.436823958335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45934.436823958335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45934.436823958335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45934.436823958335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45934.436823958335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45934.436823958335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45934.436823958335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45934.436823958335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45934.436823958335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45934.436823958335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45934.436823958335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45934.436823958335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45934.436823958335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45934.436823958335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45934.436823958335</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2025-10-04T07:31:01Z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